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yumc.sharepoint.com/sites/CommonHub/Shared Documents/General/Support Services/Equitable Compensation/Clergy Compensation Package/2026/"/>
    </mc:Choice>
  </mc:AlternateContent>
  <xr:revisionPtr revIDLastSave="49" documentId="8_{934E7058-13A7-4AD0-AA71-1FE0E1B42AF1}" xr6:coauthVersionLast="47" xr6:coauthVersionMax="47" xr10:uidLastSave="{F99E309E-BB6B-460D-98B5-FD57DA2681BC}"/>
  <bookViews>
    <workbookView xWindow="57480" yWindow="-120" windowWidth="29040" windowHeight="15720" xr2:uid="{F698CF53-068E-4939-B1FE-12B89D6A50A8}"/>
  </bookViews>
  <sheets>
    <sheet name="Compensation Report" sheetId="1" r:id="rId1"/>
    <sheet name="Worksheet-Min.Salary" sheetId="3" r:id="rId2"/>
    <sheet name="Worksheet-Payroll-Excel version" sheetId="7" r:id="rId3"/>
    <sheet name="Payroll Worksheet-Print version" sheetId="5" r:id="rId4"/>
  </sheets>
  <definedNames>
    <definedName name="_xlnm.Print_Area" localSheetId="0">'Compensation Report'!$A$1:$G$40</definedName>
    <definedName name="_xlnm.Print_Area" localSheetId="3">'Payroll Worksheet-Print version'!$A$1:$G$27</definedName>
    <definedName name="_xlnm.Print_Area" localSheetId="1">'Worksheet-Min.Salary'!#REF!</definedName>
    <definedName name="_xlnm.Print_Area" localSheetId="2">'Worksheet-Payroll-Excel version'!$A$1:$G$27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F21" i="3"/>
  <c r="D13" i="7"/>
  <c r="F13" i="7"/>
  <c r="F15" i="7"/>
  <c r="F16" i="7"/>
  <c r="F34" i="1"/>
  <c r="E34" i="1"/>
  <c r="D34" i="1"/>
  <c r="C34" i="1"/>
  <c r="G33" i="1"/>
  <c r="G32" i="1"/>
  <c r="G34" i="1"/>
  <c r="F5" i="3"/>
  <c r="G30" i="1"/>
  <c r="G24" i="1"/>
  <c r="G20" i="1"/>
  <c r="G21" i="1"/>
  <c r="D22" i="1" s="1"/>
  <c r="C22" i="1" l="1"/>
  <c r="E22" i="1"/>
  <c r="E25" i="1" s="1"/>
  <c r="F22" i="1"/>
  <c r="F25" i="1" s="1"/>
  <c r="D25" i="1"/>
  <c r="F24" i="3"/>
  <c r="F28" i="3" s="1"/>
  <c r="E29" i="1" l="1"/>
  <c r="E28" i="1"/>
  <c r="F29" i="1"/>
  <c r="F28" i="1"/>
  <c r="D29" i="1"/>
  <c r="D28" i="1"/>
  <c r="G22" i="1"/>
  <c r="G25" i="1" s="1"/>
  <c r="C25" i="1"/>
  <c r="F27" i="3"/>
  <c r="F26" i="3"/>
  <c r="F25" i="3"/>
  <c r="D35" i="1" l="1"/>
  <c r="E35" i="1"/>
  <c r="F35" i="1"/>
  <c r="C29" i="1"/>
  <c r="G29" i="1" s="1"/>
  <c r="C28" i="1"/>
  <c r="G28" i="1" s="1"/>
  <c r="G35" i="1" l="1"/>
  <c r="C35" i="1"/>
</calcChain>
</file>

<file path=xl/sharedStrings.xml><?xml version="1.0" encoding="utf-8"?>
<sst xmlns="http://schemas.openxmlformats.org/spreadsheetml/2006/main" count="165" uniqueCount="135">
  <si>
    <r>
      <t>Acknowledgement:</t>
    </r>
    <r>
      <rPr>
        <sz val="11"/>
        <color theme="1"/>
        <rFont val="Calibri"/>
        <family val="2"/>
        <scheme val="minor"/>
      </rPr>
      <t xml:space="preserve">  This form has been reviewed and approved by the Church Conference.  </t>
    </r>
  </si>
  <si>
    <t>BENEFITS</t>
  </si>
  <si>
    <t xml:space="preserve">Pastor Name: </t>
  </si>
  <si>
    <t xml:space="preserve"> GCFA Number:</t>
  </si>
  <si>
    <t>Church:</t>
  </si>
  <si>
    <t>Signature of Pastor:</t>
  </si>
  <si>
    <t>Signature of S/PPRC Chair:</t>
  </si>
  <si>
    <t>When completing this form in EXCEL, always work from a COPY to preserve formulas contained in the spreadsheet.</t>
  </si>
  <si>
    <t xml:space="preserve">Full Connection </t>
  </si>
  <si>
    <t xml:space="preserve">Provisional Member </t>
  </si>
  <si>
    <t xml:space="preserve">Associate Member </t>
  </si>
  <si>
    <t>Local Pastor with completed CoS or Mdiv</t>
  </si>
  <si>
    <t xml:space="preserve">Local Pastor  </t>
  </si>
  <si>
    <t>C.</t>
  </si>
  <si>
    <t>B.</t>
  </si>
  <si>
    <t>A.</t>
  </si>
  <si>
    <t>D.</t>
  </si>
  <si>
    <t xml:space="preserve">Number of ALL churches on pastoral charge: </t>
  </si>
  <si>
    <t>Page 2</t>
  </si>
  <si>
    <t>($500 for each church over one; not adjusted for part-time)</t>
  </si>
  <si>
    <t>Church A</t>
  </si>
  <si>
    <t>Church B</t>
  </si>
  <si>
    <t>Church C</t>
  </si>
  <si>
    <t xml:space="preserve">DISTRICT is to provide ONE COPY to the Conference Benefits Office </t>
  </si>
  <si>
    <t>Page 1</t>
  </si>
  <si>
    <t>Church D</t>
  </si>
  <si>
    <t>AM</t>
  </si>
  <si>
    <t>LP-CoS-Mdiv</t>
  </si>
  <si>
    <t>LP</t>
  </si>
  <si>
    <t>F.</t>
  </si>
  <si>
    <r>
      <rPr>
        <b/>
        <sz val="11"/>
        <color indexed="8"/>
        <rFont val="Calibri"/>
        <family val="2"/>
      </rPr>
      <t>*Note:</t>
    </r>
    <r>
      <rPr>
        <sz val="11"/>
        <color theme="1"/>
        <rFont val="Calibri"/>
        <family val="2"/>
        <scheme val="minor"/>
      </rPr>
      <t xml:space="preserve"> Clergy </t>
    </r>
    <r>
      <rPr>
        <u/>
        <sz val="11"/>
        <color indexed="8"/>
        <rFont val="Calibri"/>
        <family val="2"/>
      </rPr>
      <t>may</t>
    </r>
    <r>
      <rPr>
        <sz val="11"/>
        <color theme="1"/>
        <rFont val="Calibri"/>
        <family val="2"/>
        <scheme val="minor"/>
      </rPr>
      <t xml:space="preserve"> elect to withhold for taxes; a W4 should be completed for this purpose.</t>
    </r>
  </si>
  <si>
    <t xml:space="preserve">Enter Number of Payrolls per Year:  </t>
  </si>
  <si>
    <t>Paid to UNY Conf.</t>
  </si>
  <si>
    <t>Paid to IRS</t>
  </si>
  <si>
    <t>Signature of District Supt:</t>
  </si>
  <si>
    <t>Credential Level:</t>
  </si>
  <si>
    <t>Years of service:</t>
  </si>
  <si>
    <t>TOTAL= 100%</t>
  </si>
  <si>
    <t>FE/FD</t>
  </si>
  <si>
    <t>PE/PD</t>
  </si>
  <si>
    <t>Years of Service = click in blue Credential Level cell, then click</t>
  </si>
  <si>
    <t xml:space="preserve">and select level from drop-down list; then click in blue Years </t>
  </si>
  <si>
    <t>of Service cell to enter number of full time equivalent years of service</t>
  </si>
  <si>
    <t xml:space="preserve">Church C  </t>
  </si>
  <si>
    <t xml:space="preserve">Church D  </t>
  </si>
  <si>
    <t xml:space="preserve">Enter percentage of overall appointment (#.##) </t>
  </si>
  <si>
    <r>
      <rPr>
        <sz val="11"/>
        <color indexed="8"/>
        <rFont val="Lucida Sans Unicode"/>
        <family val="2"/>
      </rPr>
      <t>▶</t>
    </r>
    <r>
      <rPr>
        <sz val="11"/>
        <color theme="1"/>
        <rFont val="Calibri"/>
        <family val="2"/>
        <scheme val="minor"/>
      </rPr>
      <t xml:space="preserve">  1.00 for full time, .50 for half time, etc. </t>
    </r>
  </si>
  <si>
    <r>
      <rPr>
        <sz val="11"/>
        <color indexed="8"/>
        <rFont val="Lucida Sans Unicode"/>
        <family val="2"/>
      </rPr>
      <t>▶</t>
    </r>
    <r>
      <rPr>
        <sz val="11"/>
        <color theme="1"/>
        <rFont val="Calibri"/>
        <family val="2"/>
        <scheme val="minor"/>
      </rPr>
      <t xml:space="preserve">  enter % for the pastor's </t>
    </r>
    <r>
      <rPr>
        <b/>
        <sz val="11"/>
        <color indexed="8"/>
        <rFont val="Calibri"/>
        <family val="2"/>
      </rPr>
      <t xml:space="preserve">entire appointment, </t>
    </r>
    <r>
      <rPr>
        <sz val="11"/>
        <color theme="1"/>
        <rFont val="Calibri"/>
        <family val="2"/>
        <scheme val="minor"/>
      </rPr>
      <t xml:space="preserve">not </t>
    </r>
  </si>
  <si>
    <t xml:space="preserve">      just one church if a multi-church appointment</t>
  </si>
  <si>
    <r>
      <rPr>
        <b/>
        <sz val="12"/>
        <color indexed="8"/>
        <rFont val="Calibri"/>
        <family val="2"/>
      </rPr>
      <t>Minimum Salary</t>
    </r>
    <r>
      <rPr>
        <sz val="12"/>
        <color indexed="8"/>
        <rFont val="Calibri"/>
        <family val="2"/>
      </rPr>
      <t xml:space="preserve"> (Gross) = (AxB) + C + D </t>
    </r>
  </si>
  <si>
    <t xml:space="preserve">(See Below)                                                                                       Church B  </t>
  </si>
  <si>
    <t xml:space="preserve">E. </t>
  </si>
  <si>
    <t>initials</t>
  </si>
  <si>
    <t>Date entered in database:</t>
  </si>
  <si>
    <t>For Conference Office Use Only</t>
  </si>
  <si>
    <t>CPP: for all full time clergy or three-quarter time Members in Full Connection, Provisional or Associate Members         (line 6 x .03)</t>
  </si>
  <si>
    <t xml:space="preserve">        Is this a change in Percentage?                             </t>
  </si>
  <si>
    <t>Page 3</t>
  </si>
  <si>
    <r>
      <t xml:space="preserve">CHURCH is to provide an approved copy to the </t>
    </r>
    <r>
      <rPr>
        <u/>
        <sz val="11"/>
        <color indexed="8"/>
        <rFont val="Arial Black"/>
        <family val="2"/>
      </rPr>
      <t>Church Treasurer</t>
    </r>
  </si>
  <si>
    <r>
      <t xml:space="preserve"># NOTE:  When multiple churches share the cost of a part time pastor, the </t>
    </r>
    <r>
      <rPr>
        <b/>
        <sz val="11"/>
        <color indexed="8"/>
        <rFont val="Calibri"/>
        <family val="2"/>
      </rPr>
      <t>percentage of compensation</t>
    </r>
    <r>
      <rPr>
        <sz val="11"/>
        <color theme="1"/>
        <rFont val="Calibri"/>
        <family val="2"/>
        <scheme val="minor"/>
      </rPr>
      <t xml:space="preserve"> does not necessarily equal the </t>
    </r>
    <r>
      <rPr>
        <b/>
        <sz val="11"/>
        <color indexed="8"/>
        <rFont val="Calibri"/>
        <family val="2"/>
      </rPr>
      <t>percentage of appointment</t>
    </r>
    <r>
      <rPr>
        <sz val="11"/>
        <color theme="1"/>
        <rFont val="Calibri"/>
        <family val="2"/>
        <scheme val="minor"/>
      </rPr>
      <t xml:space="preserve">.  For example:  A pastor appointed 50% in total split between  two churches, Church A is 25% and Church B is 25%.  Those are the </t>
    </r>
    <r>
      <rPr>
        <b/>
        <sz val="11"/>
        <color indexed="8"/>
        <rFont val="Calibri"/>
        <family val="2"/>
      </rPr>
      <t xml:space="preserve">appointment percentages. </t>
    </r>
    <r>
      <rPr>
        <sz val="11"/>
        <color theme="1"/>
        <rFont val="Calibri"/>
        <family val="2"/>
        <scheme val="minor"/>
      </rPr>
      <t xml:space="preserve">Each church pays half the pastor's salary or 50% of compensation.  Thus the </t>
    </r>
    <r>
      <rPr>
        <b/>
        <sz val="11"/>
        <color indexed="8"/>
        <rFont val="Calibri"/>
        <family val="2"/>
      </rPr>
      <t>percentage of compensation is 50 + 50 to total 100%</t>
    </r>
    <r>
      <rPr>
        <sz val="11"/>
        <color theme="1"/>
        <rFont val="Calibri"/>
        <family val="2"/>
        <scheme val="minor"/>
      </rPr>
      <t xml:space="preserve">.  </t>
    </r>
  </si>
  <si>
    <r>
      <t xml:space="preserve">NOTE:  When multiple churches share the cost of a part time pastor, the </t>
    </r>
    <r>
      <rPr>
        <b/>
        <u/>
        <sz val="11"/>
        <color indexed="8"/>
        <rFont val="Calibri"/>
        <family val="2"/>
      </rPr>
      <t>percentage of compensation</t>
    </r>
    <r>
      <rPr>
        <sz val="11"/>
        <color theme="1"/>
        <rFont val="Calibri"/>
        <family val="2"/>
        <scheme val="minor"/>
      </rPr>
      <t xml:space="preserve"> does not necessarily equal the</t>
    </r>
    <r>
      <rPr>
        <b/>
        <u/>
        <sz val="11"/>
        <color indexed="8"/>
        <rFont val="Calibri"/>
        <family val="2"/>
      </rPr>
      <t xml:space="preserve"> percentage of appointment</t>
    </r>
    <r>
      <rPr>
        <sz val="11"/>
        <color theme="1"/>
        <rFont val="Calibri"/>
        <family val="2"/>
        <scheme val="minor"/>
      </rPr>
      <t xml:space="preserve">.  For example:  A pastor </t>
    </r>
    <r>
      <rPr>
        <b/>
        <sz val="11"/>
        <color indexed="8"/>
        <rFont val="Calibri"/>
        <family val="2"/>
      </rPr>
      <t>appointed a total of 50%</t>
    </r>
    <r>
      <rPr>
        <sz val="11"/>
        <color theme="1"/>
        <rFont val="Calibri"/>
        <family val="2"/>
        <scheme val="minor"/>
      </rPr>
      <t xml:space="preserve"> to two churches with  Church A at 25% and Church B at 25%.  Each church pays the half the pastor's salary or 50%.  Thus the </t>
    </r>
    <r>
      <rPr>
        <b/>
        <sz val="11"/>
        <color indexed="8"/>
        <rFont val="Calibri"/>
        <family val="2"/>
      </rPr>
      <t xml:space="preserve">percentage of compensation is 50% + 50% to total 100%. </t>
    </r>
  </si>
  <si>
    <t>10 a</t>
  </si>
  <si>
    <t>10 b</t>
  </si>
  <si>
    <t xml:space="preserve">     Professional Expenses</t>
  </si>
  <si>
    <t xml:space="preserve">     Continuing Education </t>
  </si>
  <si>
    <t xml:space="preserve">Effective Date: </t>
  </si>
  <si>
    <r>
      <t xml:space="preserve">When reporting more than one church on this form, enter name of each church and </t>
    </r>
    <r>
      <rPr>
        <b/>
        <sz val="12"/>
        <color indexed="8"/>
        <rFont val="Calibri"/>
        <family val="2"/>
      </rPr>
      <t>% of TOTAL COMPENSATION paid by that church (see #NOTE below for explanation)</t>
    </r>
  </si>
  <si>
    <t xml:space="preserve">THIS WORKSHEET IS ONLY FOR THE PURPOSE OF CALCULATING MINIMUM SALARY.  IF YOUR CHURCH PAYS ABOVE MINIMUM, THERE IS NO NEED TO COMPLETE THIS FORM. </t>
  </si>
  <si>
    <t>Treasurers MAY use the following worksheet to calculate Deductions and Net Pay</t>
  </si>
  <si>
    <t>A</t>
  </si>
  <si>
    <t>B</t>
  </si>
  <si>
    <t>C</t>
  </si>
  <si>
    <t>D</t>
  </si>
  <si>
    <t>E</t>
  </si>
  <si>
    <t>Enter Letter (A-E) that corresponds to pastors's credential level:</t>
  </si>
  <si>
    <t>When completing this form in EXCEL, always work from a COPY to preserve formulas contained in the spreadsheet.      USE THE TAB KEY TO ENTER INFORMATION IN BLUE HIGHLIGHTED CELLS.</t>
  </si>
  <si>
    <t>10 c</t>
  </si>
  <si>
    <t>Annual Amount</t>
  </si>
  <si>
    <t>LINE #</t>
  </si>
  <si>
    <t>OPTIONAL WORKSHEET</t>
  </si>
  <si>
    <t>7a</t>
  </si>
  <si>
    <t>TOTAL PASTORAL COMPENSATION PACKAGE (add lines 3, 5, 7a, 8, 9, 10c)</t>
  </si>
  <si>
    <r>
      <t xml:space="preserve">Accountable Reimbursement Plan:  </t>
    </r>
    <r>
      <rPr>
        <sz val="12"/>
        <color indexed="8"/>
        <rFont val="Calibri"/>
        <family val="2"/>
      </rPr>
      <t xml:space="preserve"> MAKE ENTRY IN 10a. &amp; 10b. BELOW:</t>
    </r>
  </si>
  <si>
    <t>Date transmited to Wespath:</t>
  </si>
  <si>
    <r>
      <rPr>
        <sz val="11"/>
        <color indexed="8"/>
        <rFont val="Lucida Sans Unicode"/>
        <family val="2"/>
      </rPr>
      <t>▶</t>
    </r>
    <r>
      <rPr>
        <sz val="11"/>
        <color theme="1"/>
        <rFont val="Calibri"/>
        <family val="2"/>
        <scheme val="minor"/>
      </rPr>
      <t xml:space="preserve">  Multiply by</t>
    </r>
    <r>
      <rPr>
        <b/>
        <sz val="11"/>
        <color indexed="8"/>
        <rFont val="Calibri"/>
        <family val="2"/>
      </rPr>
      <t xml:space="preserve"> % of compensation</t>
    </r>
    <r>
      <rPr>
        <sz val="11"/>
        <color theme="1"/>
        <rFont val="Calibri"/>
        <family val="2"/>
        <scheme val="minor"/>
      </rPr>
      <t xml:space="preserve"> paid by:                                    Church A </t>
    </r>
  </si>
  <si>
    <r>
      <t>2.</t>
    </r>
    <r>
      <rPr>
        <sz val="7"/>
        <color indexed="8"/>
        <rFont val="Times New Roman"/>
        <family val="1"/>
      </rPr>
      <t>    </t>
    </r>
    <r>
      <rPr>
        <sz val="11"/>
        <color theme="1"/>
        <rFont val="Calibri"/>
        <family val="2"/>
        <scheme val="minor"/>
      </rPr>
      <t>Housing Exclusion: determined by pastor; approved via housing resolution --</t>
    </r>
    <r>
      <rPr>
        <b/>
        <sz val="11"/>
        <color indexed="8"/>
        <rFont val="Calibri"/>
        <family val="2"/>
      </rPr>
      <t xml:space="preserve"> THIS IS NOT A DEDUCTION</t>
    </r>
    <r>
      <rPr>
        <sz val="11"/>
        <color theme="1"/>
        <rFont val="Calibri"/>
        <family val="2"/>
        <scheme val="minor"/>
      </rPr>
      <t xml:space="preserve">!! </t>
    </r>
  </si>
  <si>
    <t>[an excel version which auto-calculates available at: http://uny.umconline.org/</t>
  </si>
  <si>
    <t>AUTHORIZATION:</t>
  </si>
  <si>
    <t>I acknowledge the payroll deductions as entered above and authorize the</t>
  </si>
  <si>
    <t xml:space="preserve">church treasurer to withhold these stated amounts and forward the </t>
  </si>
  <si>
    <t xml:space="preserve">withheld amounts to the entities as noted. </t>
  </si>
  <si>
    <t xml:space="preserve">Pastor Name (print/type): </t>
  </si>
  <si>
    <t xml:space="preserve">Treasurer Name (print/type): </t>
  </si>
  <si>
    <t>I will make the above identified payroll deductions from the pastor's</t>
  </si>
  <si>
    <t xml:space="preserve">paycheck and forward the withheld amounts to the identified </t>
  </si>
  <si>
    <t xml:space="preserve">entities on a monthly basis; quarterly where appropriate.  </t>
  </si>
  <si>
    <t>ACKNOWLEDGEMENT:</t>
  </si>
  <si>
    <t>-------------------&gt;</t>
  </si>
  <si>
    <t>Use this version to fill in (auto calculate) then print.</t>
  </si>
  <si>
    <t>Treasurers MAY use the following worksheet to determine Deductions and Net Pay</t>
  </si>
  <si>
    <t>Use this version to PRINT the form, then manually enter information.</t>
  </si>
  <si>
    <r>
      <rPr>
        <b/>
        <sz val="11"/>
        <color indexed="8"/>
        <rFont val="Calibri"/>
        <family val="2"/>
      </rPr>
      <t>*Note:</t>
    </r>
    <r>
      <rPr>
        <sz val="11"/>
        <color theme="1"/>
        <rFont val="Calibri"/>
        <family val="2"/>
        <scheme val="minor"/>
      </rPr>
      <t xml:space="preserve"> Clergy </t>
    </r>
    <r>
      <rPr>
        <u/>
        <sz val="11"/>
        <color indexed="8"/>
        <rFont val="Calibri"/>
        <family val="2"/>
      </rPr>
      <t>may</t>
    </r>
    <r>
      <rPr>
        <sz val="11"/>
        <color theme="1"/>
        <rFont val="Calibri"/>
        <family val="2"/>
        <scheme val="minor"/>
      </rPr>
      <t xml:space="preserve"> elect to withhold for taxes; a W4 should be completed for this purpose.</t>
    </r>
  </si>
  <si>
    <r>
      <t>2.</t>
    </r>
    <r>
      <rPr>
        <sz val="7"/>
        <color indexed="8"/>
        <rFont val="Times New Roman"/>
        <family val="1"/>
      </rPr>
      <t>    </t>
    </r>
    <r>
      <rPr>
        <sz val="11"/>
        <color theme="1"/>
        <rFont val="Calibri"/>
        <family val="2"/>
        <scheme val="minor"/>
      </rPr>
      <t>Housing Exclusion: determined by pastor; approved via housing resolution --</t>
    </r>
    <r>
      <rPr>
        <b/>
        <sz val="11"/>
        <color indexed="8"/>
        <rFont val="Calibri"/>
        <family val="2"/>
      </rPr>
      <t xml:space="preserve"> THIS IS NOT A DEDUCTION</t>
    </r>
    <r>
      <rPr>
        <sz val="11"/>
        <color theme="1"/>
        <rFont val="Calibri"/>
        <family val="2"/>
        <scheme val="minor"/>
      </rPr>
      <t xml:space="preserve">!! </t>
    </r>
  </si>
  <si>
    <t>Page 4</t>
  </si>
  <si>
    <t>Up To 25</t>
  </si>
  <si>
    <r>
      <t>4.</t>
    </r>
    <r>
      <rPr>
        <sz val="11"/>
        <color indexed="8"/>
        <rFont val="Calibri"/>
        <family val="2"/>
      </rPr>
      <t>  PERSONAL HEALTH CONTRIBUTION: If enrolled in Conference health plan, will be amount elected greater than Premium Credit</t>
    </r>
  </si>
  <si>
    <t>Net Clergy Pay (F.1. minus F.7. plus  F.8.)</t>
  </si>
  <si>
    <r>
      <t>1. Gross Salary Amount from Page 1, Line 3 of Report Form  (</t>
    </r>
    <r>
      <rPr>
        <b/>
        <u/>
        <sz val="11"/>
        <color indexed="8"/>
        <rFont val="Calibri"/>
        <family val="2"/>
      </rPr>
      <t>includes</t>
    </r>
    <r>
      <rPr>
        <b/>
        <sz val="11"/>
        <color indexed="8"/>
        <rFont val="Calibri"/>
        <family val="2"/>
      </rPr>
      <t xml:space="preserve">  F.1-6)</t>
    </r>
  </si>
  <si>
    <r>
      <t>1. Gross Salary Amount from Page 1, Line 3 of Report Form  (</t>
    </r>
    <r>
      <rPr>
        <b/>
        <u/>
        <sz val="11"/>
        <color indexed="8"/>
        <rFont val="Calibri"/>
        <family val="2"/>
      </rPr>
      <t xml:space="preserve">includes </t>
    </r>
    <r>
      <rPr>
        <b/>
        <sz val="11"/>
        <color indexed="8"/>
        <rFont val="Calibri"/>
        <family val="2"/>
      </rPr>
      <t xml:space="preserve">  F.1-6)</t>
    </r>
  </si>
  <si>
    <t xml:space="preserve">Enter Number of Payrolls per Year &amp; Divide Line 9. by this number:  </t>
  </si>
  <si>
    <t>5. HSA: Health Savings Account election to be withheld pretax (can only be elected if enrolled is an HSA medical plan)</t>
  </si>
  <si>
    <r>
      <t>6.</t>
    </r>
    <r>
      <rPr>
        <sz val="7"/>
        <color indexed="8"/>
        <rFont val="Times New Roman"/>
        <family val="1"/>
      </rPr>
      <t>    </t>
    </r>
    <r>
      <rPr>
        <sz val="11"/>
        <color theme="1"/>
        <rFont val="Calibri"/>
        <family val="2"/>
        <scheme val="minor"/>
      </rPr>
      <t xml:space="preserve">Flexible Spending Account (must be elected annually </t>
    </r>
    <r>
      <rPr>
        <b/>
        <sz val="11"/>
        <color indexed="8"/>
        <rFont val="Calibri"/>
        <family val="2"/>
      </rPr>
      <t>via HealthFlex</t>
    </r>
    <r>
      <rPr>
        <sz val="11"/>
        <color theme="1"/>
        <rFont val="Calibri"/>
        <family val="2"/>
        <scheme val="minor"/>
      </rPr>
      <t xml:space="preserve"> for medical &amp;/or dependent care reimbursements)</t>
    </r>
  </si>
  <si>
    <t>7.  Optional Tax Withholding* per W4 (consult IRS tax tables for amount)</t>
  </si>
  <si>
    <t>9.   Housing Allowance Paid in lieu of parsonage (Page 1, Line 5 on report)</t>
  </si>
  <si>
    <r>
      <t>8.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Subtotal of Withholdings (</t>
    </r>
    <r>
      <rPr>
        <b/>
        <sz val="12"/>
        <color indexed="8"/>
        <rFont val="Calibri"/>
        <family val="2"/>
      </rPr>
      <t>F.3 through F.7</t>
    </r>
    <r>
      <rPr>
        <sz val="12"/>
        <color indexed="8"/>
        <rFont val="Calibri"/>
        <family val="2"/>
      </rPr>
      <t>)</t>
    </r>
  </si>
  <si>
    <t>10. Net Clergy Pay (F.1. minus F.8 plus  F.9.)</t>
  </si>
  <si>
    <r>
      <t>6.</t>
    </r>
    <r>
      <rPr>
        <sz val="7"/>
        <color indexed="8"/>
        <rFont val="Times New Roman"/>
        <family val="1"/>
      </rPr>
      <t>    </t>
    </r>
    <r>
      <rPr>
        <sz val="11"/>
        <color theme="1"/>
        <rFont val="Calibri"/>
        <family val="2"/>
        <scheme val="minor"/>
      </rPr>
      <t xml:space="preserve">Flexible Spending Account (must be elected annually </t>
    </r>
    <r>
      <rPr>
        <b/>
        <sz val="11"/>
        <color indexed="8"/>
        <rFont val="Calibri"/>
        <family val="2"/>
      </rPr>
      <t>via HealthFlex</t>
    </r>
    <r>
      <rPr>
        <sz val="11"/>
        <color theme="1"/>
        <rFont val="Calibri"/>
        <family val="2"/>
        <scheme val="minor"/>
      </rPr>
      <t xml:space="preserve"> for medical &amp;/or dependent care reimbursements)</t>
    </r>
  </si>
  <si>
    <r>
      <t>8.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Subtotal of Withholdings (F</t>
    </r>
    <r>
      <rPr>
        <b/>
        <sz val="12"/>
        <color indexed="8"/>
        <rFont val="Calibri"/>
        <family val="2"/>
      </rPr>
      <t>.3-7</t>
    </r>
    <r>
      <rPr>
        <sz val="12"/>
        <color indexed="8"/>
        <rFont val="Calibri"/>
        <family val="2"/>
      </rPr>
      <t>)</t>
    </r>
  </si>
  <si>
    <t>FORM #5</t>
  </si>
  <si>
    <t xml:space="preserve">Gross Salary:  (see optional worksheet for items included; include money given for health allowance for part-time clergy)) </t>
  </si>
  <si>
    <r>
      <t>OPTIONAL WORKSHEETS ARE AVAILABLE ON THE NEXT 3 TABS .   PLEASE USE THE FORM BELOW TO REPORT COMPENSATION</t>
    </r>
    <r>
      <rPr>
        <sz val="12"/>
        <color indexed="8"/>
        <rFont val="Calibri"/>
        <family val="2"/>
      </rPr>
      <t>.</t>
    </r>
  </si>
  <si>
    <t>2026 UNY CLERGY COMPENSATION REPORT FORM</t>
  </si>
  <si>
    <t xml:space="preserve">Compass is calculated at 10.5% of Line 6.   UMPIP Church is calculated at 9% of Line 6. </t>
  </si>
  <si>
    <t xml:space="preserve">2026 UPPER NEW YORK MINIMUM BASE SALARY CALCULATION </t>
  </si>
  <si>
    <t xml:space="preserve">2026 SALARY COMPONENT / PAYCHECK WORKSHEET  </t>
  </si>
  <si>
    <t xml:space="preserve">If #4 is No, enter housing allowance (in lieu of parsonage)                   </t>
  </si>
  <si>
    <t>Conference Health Insurance:    ($15,504 for full time clergy only)</t>
  </si>
  <si>
    <r>
      <t xml:space="preserve">Total ARP: </t>
    </r>
    <r>
      <rPr>
        <sz val="11"/>
        <color indexed="8"/>
        <rFont val="Calibri"/>
        <family val="2"/>
      </rPr>
      <t>(Full time Total = minimum of $5,000 for single church; $</t>
    </r>
    <r>
      <rPr>
        <sz val="11"/>
        <rFont val="Calibri"/>
        <family val="2"/>
      </rPr>
      <t>6,000 for more than one church in multi church appointment</t>
    </r>
    <r>
      <rPr>
        <sz val="11"/>
        <color indexed="8"/>
        <rFont val="Calibri"/>
        <family val="2"/>
      </rPr>
      <t xml:space="preserve">)    </t>
    </r>
  </si>
  <si>
    <r>
      <t xml:space="preserve">Parsonage:  </t>
    </r>
    <r>
      <rPr>
        <b/>
        <sz val="10"/>
        <color indexed="8"/>
        <rFont val="Calibri"/>
        <family val="2"/>
      </rPr>
      <t>IN THE BOX BELOW:</t>
    </r>
    <r>
      <rPr>
        <sz val="10"/>
        <color indexed="8"/>
        <rFont val="Calibri"/>
        <family val="2"/>
      </rPr>
      <t xml:space="preserve"> Does the church or charge have a  parsonage?</t>
    </r>
    <r>
      <rPr>
        <b/>
        <sz val="10"/>
        <color rgb="FF000000"/>
        <rFont val="Calibri"/>
        <family val="2"/>
      </rPr>
      <t xml:space="preserve"> Type</t>
    </r>
    <r>
      <rPr>
        <sz val="10"/>
        <color indexed="8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Yes or No</t>
    </r>
    <r>
      <rPr>
        <sz val="10"/>
        <color indexed="8"/>
        <rFont val="Calibri"/>
        <family val="2"/>
      </rPr>
      <t xml:space="preserve">  (If YES Line 3 will be multiplied by .35) This will apply to ALL churches in the Charge that owns the parsonage.**Minimum across all appointments must be equal or more to $10,000  </t>
    </r>
  </si>
  <si>
    <t xml:space="preserve">9.   Housing Allowance Paid in lieu of parsonage (Page 1, Line 5 on report) </t>
  </si>
  <si>
    <r>
      <t>3.</t>
    </r>
    <r>
      <rPr>
        <sz val="11"/>
        <color indexed="8"/>
        <rFont val="Calibri"/>
        <family val="2"/>
      </rPr>
      <t> Compass or </t>
    </r>
    <r>
      <rPr>
        <sz val="11"/>
        <color theme="1"/>
        <rFont val="Calibri"/>
        <family val="2"/>
        <scheme val="minor"/>
      </rPr>
      <t xml:space="preserve">UMPIP personal retirment contribution (if a %, based on Page 1, Line 6); HIGHLY recommended to be at least 4% of Line 6; may be before tax or after tax </t>
    </r>
  </si>
  <si>
    <r>
      <t xml:space="preserve">This form is to be sent to the DISTRICT OFFICE:  </t>
    </r>
    <r>
      <rPr>
        <b/>
        <sz val="12"/>
        <rFont val="Calibri"/>
        <family val="2"/>
        <scheme val="minor"/>
      </rPr>
      <t>BY OCTOBER 1, 2025</t>
    </r>
  </si>
  <si>
    <r>
      <t xml:space="preserve">Retirement:  Enter </t>
    </r>
    <r>
      <rPr>
        <b/>
        <sz val="12"/>
        <color indexed="8"/>
        <rFont val="Calibri"/>
        <family val="2"/>
      </rPr>
      <t>Compass</t>
    </r>
    <r>
      <rPr>
        <sz val="12"/>
        <color indexed="8"/>
        <rFont val="Calibri"/>
        <family val="2"/>
      </rPr>
      <t xml:space="preserve"> or </t>
    </r>
    <r>
      <rPr>
        <b/>
        <sz val="12"/>
        <color indexed="8"/>
        <rFont val="Calibri"/>
        <family val="2"/>
      </rPr>
      <t xml:space="preserve">UMPIP </t>
    </r>
    <r>
      <rPr>
        <sz val="12"/>
        <color indexed="8"/>
        <rFont val="Calibri"/>
        <family val="2"/>
      </rPr>
      <t xml:space="preserve">in box to the right based on the following criteria:  Compass for clergy whose total appointment is 75% to 100%.  UMPIP Church for clergy whose total appointment is 50% to 74%. </t>
    </r>
  </si>
  <si>
    <t xml:space="preserve">Retirement Base Compensation: (add lines 3-5) This is the basis for CRSP, CPP, and UMPIP contributions.                                          </t>
  </si>
  <si>
    <r>
      <t>3.</t>
    </r>
    <r>
      <rPr>
        <sz val="11"/>
        <color indexed="8"/>
        <rFont val="Calibri"/>
        <family val="2"/>
      </rPr>
      <t xml:space="preserve">  Compass or </t>
    </r>
    <r>
      <rPr>
        <sz val="11"/>
        <color theme="1"/>
        <rFont val="Calibri"/>
        <family val="2"/>
        <scheme val="minor"/>
      </rPr>
      <t xml:space="preserve">UMPIP personal retirement contribution (if a %, based on Page 1, Line 6); HIGHLY recommended to be at least 4% of Line 6; may be before tax or after tax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</si>
</sst>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[$$-409]* #,##0.00_);_([$$-409]* \(#,##0.00\);_([$$-409]* &quot;-&quot;??_);_(@_)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7"/>
      <color indexed="8"/>
      <name val="Times New Roman"/>
      <family val="1"/>
    </font>
    <font>
      <sz val="11"/>
      <color indexed="8"/>
      <name val="Lucida Sans Unicode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8"/>
      <name val="Calibri"/>
      <family val="2"/>
    </font>
    <font>
      <u/>
      <sz val="11"/>
      <color indexed="8"/>
      <name val="Arial Black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name val="Calibri"/>
      <family val="2"/>
    </font>
    <font>
      <b/>
      <sz val="12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lightTrellis">
        <bgColor rgb="FFACACA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medium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horizontal="center"/>
    </xf>
    <xf numFmtId="0" fontId="12" fillId="0" borderId="0" xfId="0" applyFont="1"/>
    <xf numFmtId="0" fontId="0" fillId="0" borderId="0" xfId="0" applyAlignment="1">
      <alignment horizontal="right"/>
    </xf>
    <xf numFmtId="0" fontId="0" fillId="2" borderId="1" xfId="0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44" fontId="11" fillId="0" borderId="3" xfId="1" applyFont="1" applyBorder="1" applyAlignment="1">
      <alignment vertical="center" wrapText="1"/>
    </xf>
    <xf numFmtId="0" fontId="0" fillId="0" borderId="4" xfId="0" applyBorder="1"/>
    <xf numFmtId="3" fontId="0" fillId="0" borderId="5" xfId="0" applyNumberFormat="1" applyBorder="1"/>
    <xf numFmtId="3" fontId="0" fillId="0" borderId="0" xfId="0" applyNumberFormat="1"/>
    <xf numFmtId="0" fontId="13" fillId="0" borderId="0" xfId="0" applyFont="1" applyAlignment="1">
      <alignment horizontal="center" vertical="center"/>
    </xf>
    <xf numFmtId="0" fontId="14" fillId="0" borderId="0" xfId="0" applyFont="1"/>
    <xf numFmtId="49" fontId="14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44" fontId="11" fillId="0" borderId="0" xfId="1" applyFont="1" applyBorder="1" applyAlignment="1">
      <alignment vertical="center" wrapText="1"/>
    </xf>
    <xf numFmtId="0" fontId="0" fillId="0" borderId="6" xfId="0" applyBorder="1"/>
    <xf numFmtId="44" fontId="15" fillId="0" borderId="7" xfId="1" applyFont="1" applyBorder="1" applyAlignment="1">
      <alignment vertical="center" wrapText="1"/>
    </xf>
    <xf numFmtId="44" fontId="15" fillId="0" borderId="1" xfId="1" applyFont="1" applyBorder="1" applyAlignment="1">
      <alignment vertical="center" wrapText="1"/>
    </xf>
    <xf numFmtId="44" fontId="16" fillId="0" borderId="5" xfId="1" applyFont="1" applyBorder="1" applyAlignment="1">
      <alignment vertical="center" wrapText="1"/>
    </xf>
    <xf numFmtId="0" fontId="0" fillId="0" borderId="8" xfId="0" applyBorder="1"/>
    <xf numFmtId="0" fontId="0" fillId="3" borderId="5" xfId="0" applyFill="1" applyBorder="1" applyProtection="1">
      <protection locked="0"/>
    </xf>
    <xf numFmtId="0" fontId="12" fillId="0" borderId="9" xfId="0" applyFont="1" applyBorder="1" applyAlignment="1">
      <alignment horizontal="right" vertical="top" wrapText="1"/>
    </xf>
    <xf numFmtId="0" fontId="0" fillId="0" borderId="10" xfId="0" applyBorder="1" applyAlignment="1">
      <alignment vertical="center" wrapText="1"/>
    </xf>
    <xf numFmtId="44" fontId="11" fillId="0" borderId="11" xfId="1" applyFont="1" applyBorder="1" applyAlignment="1">
      <alignment vertical="center" wrapText="1"/>
    </xf>
    <xf numFmtId="0" fontId="0" fillId="2" borderId="12" xfId="0" applyFill="1" applyBorder="1" applyAlignment="1">
      <alignment wrapText="1"/>
    </xf>
    <xf numFmtId="0" fontId="0" fillId="0" borderId="13" xfId="0" applyBorder="1" applyAlignment="1">
      <alignment horizontal="left" vertical="center" wrapText="1"/>
    </xf>
    <xf numFmtId="0" fontId="0" fillId="2" borderId="11" xfId="0" applyFill="1" applyBorder="1" applyAlignment="1">
      <alignment wrapText="1"/>
    </xf>
    <xf numFmtId="0" fontId="0" fillId="0" borderId="13" xfId="0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0" fillId="0" borderId="14" xfId="0" applyBorder="1"/>
    <xf numFmtId="0" fontId="12" fillId="0" borderId="8" xfId="0" applyFont="1" applyBorder="1" applyAlignment="1">
      <alignment horizontal="right"/>
    </xf>
    <xf numFmtId="44" fontId="0" fillId="0" borderId="15" xfId="0" applyNumberFormat="1" applyBorder="1"/>
    <xf numFmtId="0" fontId="7" fillId="0" borderId="0" xfId="0" applyFont="1"/>
    <xf numFmtId="9" fontId="0" fillId="0" borderId="0" xfId="0" applyNumberFormat="1"/>
    <xf numFmtId="9" fontId="0" fillId="0" borderId="8" xfId="0" applyNumberFormat="1" applyBorder="1"/>
    <xf numFmtId="0" fontId="17" fillId="0" borderId="0" xfId="0" applyFont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2" borderId="17" xfId="0" applyFill="1" applyBorder="1" applyAlignment="1">
      <alignment horizontal="right" vertical="top" wrapText="1"/>
    </xf>
    <xf numFmtId="0" fontId="16" fillId="0" borderId="18" xfId="0" applyFont="1" applyBorder="1" applyAlignment="1">
      <alignment vertical="center" wrapText="1"/>
    </xf>
    <xf numFmtId="0" fontId="19" fillId="0" borderId="13" xfId="0" applyFont="1" applyBorder="1" applyAlignment="1">
      <alignment horizontal="left" vertical="center" wrapText="1"/>
    </xf>
    <xf numFmtId="0" fontId="16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19" fillId="0" borderId="23" xfId="0" applyFont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6" fillId="0" borderId="22" xfId="0" applyFont="1" applyBorder="1" applyAlignment="1">
      <alignment horizontal="left" vertical="center" wrapText="1"/>
    </xf>
    <xf numFmtId="0" fontId="0" fillId="3" borderId="24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9" fontId="19" fillId="0" borderId="8" xfId="0" applyNumberFormat="1" applyFont="1" applyBorder="1" applyAlignment="1" applyProtection="1">
      <alignment horizontal="left"/>
      <protection locked="0"/>
    </xf>
    <xf numFmtId="14" fontId="19" fillId="0" borderId="8" xfId="0" applyNumberFormat="1" applyFont="1" applyBorder="1" applyProtection="1">
      <protection locked="0"/>
    </xf>
    <xf numFmtId="0" fontId="19" fillId="0" borderId="25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left" wrapText="1" indent="1"/>
      <protection locked="0"/>
    </xf>
    <xf numFmtId="44" fontId="19" fillId="0" borderId="1" xfId="0" applyNumberFormat="1" applyFont="1" applyBorder="1" applyAlignment="1" applyProtection="1">
      <alignment horizontal="right" vertical="center"/>
      <protection locked="0"/>
    </xf>
    <xf numFmtId="44" fontId="19" fillId="0" borderId="7" xfId="0" applyNumberFormat="1" applyFont="1" applyBorder="1" applyAlignment="1" applyProtection="1">
      <alignment horizontal="right" vertical="center"/>
      <protection locked="0"/>
    </xf>
    <xf numFmtId="44" fontId="19" fillId="0" borderId="27" xfId="0" applyNumberFormat="1" applyFont="1" applyBorder="1" applyAlignment="1" applyProtection="1">
      <alignment horizontal="right" vertical="center"/>
      <protection locked="0"/>
    </xf>
    <xf numFmtId="44" fontId="19" fillId="0" borderId="28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Protection="1">
      <protection locked="0"/>
    </xf>
    <xf numFmtId="44" fontId="20" fillId="0" borderId="24" xfId="0" applyNumberFormat="1" applyFont="1" applyBorder="1" applyAlignment="1" applyProtection="1">
      <alignment horizontal="center" vertical="center"/>
      <protection locked="0"/>
    </xf>
    <xf numFmtId="44" fontId="19" fillId="0" borderId="1" xfId="0" applyNumberFormat="1" applyFont="1" applyBorder="1" applyAlignment="1" applyProtection="1">
      <alignment horizontal="center" vertical="center"/>
      <protection locked="0"/>
    </xf>
    <xf numFmtId="44" fontId="19" fillId="0" borderId="7" xfId="0" applyNumberFormat="1" applyFont="1" applyBorder="1" applyAlignment="1" applyProtection="1">
      <alignment horizontal="center" vertical="center"/>
      <protection locked="0"/>
    </xf>
    <xf numFmtId="44" fontId="19" fillId="0" borderId="27" xfId="0" applyNumberFormat="1" applyFont="1" applyBorder="1" applyAlignment="1" applyProtection="1">
      <alignment horizontal="center" vertical="center"/>
      <protection locked="0"/>
    </xf>
    <xf numFmtId="44" fontId="19" fillId="0" borderId="28" xfId="0" applyNumberFormat="1" applyFont="1" applyBorder="1" applyAlignment="1" applyProtection="1">
      <alignment horizontal="center" vertical="center"/>
      <protection locked="0"/>
    </xf>
    <xf numFmtId="165" fontId="19" fillId="0" borderId="1" xfId="1" applyNumberFormat="1" applyFont="1" applyBorder="1" applyAlignment="1" applyProtection="1">
      <alignment horizontal="right" vertical="center"/>
      <protection locked="0"/>
    </xf>
    <xf numFmtId="44" fontId="19" fillId="0" borderId="1" xfId="1" applyFont="1" applyBorder="1" applyAlignment="1" applyProtection="1">
      <alignment horizontal="right" vertical="center"/>
      <protection locked="0"/>
    </xf>
    <xf numFmtId="44" fontId="19" fillId="0" borderId="1" xfId="0" applyNumberFormat="1" applyFont="1" applyBorder="1" applyAlignment="1">
      <alignment horizontal="right" vertical="center"/>
    </xf>
    <xf numFmtId="44" fontId="19" fillId="0" borderId="7" xfId="0" applyNumberFormat="1" applyFont="1" applyBorder="1" applyAlignment="1">
      <alignment horizontal="right" vertical="center"/>
    </xf>
    <xf numFmtId="44" fontId="19" fillId="0" borderId="27" xfId="0" applyNumberFormat="1" applyFont="1" applyBorder="1" applyAlignment="1">
      <alignment horizontal="right" vertical="center"/>
    </xf>
    <xf numFmtId="44" fontId="19" fillId="0" borderId="28" xfId="0" applyNumberFormat="1" applyFont="1" applyBorder="1" applyAlignment="1">
      <alignment horizontal="right" vertical="center"/>
    </xf>
    <xf numFmtId="2" fontId="0" fillId="3" borderId="5" xfId="0" applyNumberFormat="1" applyFill="1" applyBorder="1" applyProtection="1">
      <protection locked="0"/>
    </xf>
    <xf numFmtId="9" fontId="0" fillId="3" borderId="5" xfId="0" applyNumberFormat="1" applyFill="1" applyBorder="1" applyProtection="1">
      <protection locked="0"/>
    </xf>
    <xf numFmtId="0" fontId="12" fillId="4" borderId="5" xfId="0" applyFont="1" applyFill="1" applyBorder="1" applyProtection="1">
      <protection locked="0"/>
    </xf>
    <xf numFmtId="44" fontId="11" fillId="4" borderId="11" xfId="1" applyFont="1" applyFill="1" applyBorder="1" applyAlignment="1" applyProtection="1">
      <alignment vertical="center" wrapText="1"/>
      <protection locked="0"/>
    </xf>
    <xf numFmtId="44" fontId="11" fillId="4" borderId="1" xfId="1" applyFont="1" applyFill="1" applyBorder="1" applyAlignment="1" applyProtection="1">
      <alignment vertical="center" wrapText="1"/>
      <protection locked="0"/>
    </xf>
    <xf numFmtId="44" fontId="11" fillId="4" borderId="29" xfId="1" applyFont="1" applyFill="1" applyBorder="1" applyAlignment="1" applyProtection="1">
      <alignment vertical="center" wrapText="1"/>
      <protection locked="0"/>
    </xf>
    <xf numFmtId="44" fontId="19" fillId="5" borderId="5" xfId="0" applyNumberFormat="1" applyFont="1" applyFill="1" applyBorder="1" applyAlignment="1">
      <alignment vertical="center"/>
    </xf>
    <xf numFmtId="44" fontId="19" fillId="0" borderId="24" xfId="0" applyNumberFormat="1" applyFont="1" applyBorder="1" applyAlignment="1">
      <alignment horizontal="center" vertical="center"/>
    </xf>
    <xf numFmtId="44" fontId="19" fillId="0" borderId="24" xfId="0" applyNumberFormat="1" applyFont="1" applyBorder="1" applyAlignment="1">
      <alignment vertical="center"/>
    </xf>
    <xf numFmtId="44" fontId="19" fillId="0" borderId="30" xfId="0" applyNumberFormat="1" applyFont="1" applyBorder="1" applyAlignment="1">
      <alignment vertical="center"/>
    </xf>
    <xf numFmtId="44" fontId="19" fillId="5" borderId="30" xfId="0" applyNumberFormat="1" applyFont="1" applyFill="1" applyBorder="1" applyAlignment="1">
      <alignment vertical="center"/>
    </xf>
    <xf numFmtId="44" fontId="19" fillId="5" borderId="25" xfId="0" applyNumberFormat="1" applyFont="1" applyFill="1" applyBorder="1" applyAlignment="1">
      <alignment vertical="center"/>
    </xf>
    <xf numFmtId="44" fontId="19" fillId="0" borderId="24" xfId="0" applyNumberFormat="1" applyFont="1" applyBorder="1"/>
    <xf numFmtId="0" fontId="15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31" xfId="0" applyBorder="1"/>
    <xf numFmtId="0" fontId="0" fillId="0" borderId="31" xfId="0" applyBorder="1" applyAlignment="1">
      <alignment horizontal="right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vertical="center" wrapText="1"/>
    </xf>
    <xf numFmtId="0" fontId="12" fillId="0" borderId="32" xfId="0" applyFont="1" applyBorder="1" applyAlignment="1">
      <alignment horizontal="center"/>
    </xf>
    <xf numFmtId="0" fontId="12" fillId="0" borderId="32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2" fillId="0" borderId="32" xfId="0" applyFont="1" applyBorder="1"/>
    <xf numFmtId="0" fontId="7" fillId="0" borderId="22" xfId="0" applyFont="1" applyBorder="1" applyAlignment="1">
      <alignment wrapText="1"/>
    </xf>
    <xf numFmtId="49" fontId="12" fillId="0" borderId="3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0" fontId="0" fillId="0" borderId="32" xfId="0" applyBorder="1"/>
    <xf numFmtId="0" fontId="19" fillId="0" borderId="34" xfId="0" applyFont="1" applyBorder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35" xfId="0" applyFont="1" applyBorder="1"/>
    <xf numFmtId="0" fontId="15" fillId="0" borderId="35" xfId="0" applyFont="1" applyBorder="1" applyAlignment="1">
      <alignment horizontal="right"/>
    </xf>
    <xf numFmtId="0" fontId="0" fillId="0" borderId="36" xfId="0" applyBorder="1"/>
    <xf numFmtId="0" fontId="15" fillId="0" borderId="0" xfId="0" applyFont="1" applyAlignment="1">
      <alignment horizontal="right"/>
    </xf>
    <xf numFmtId="44" fontId="19" fillId="5" borderId="1" xfId="0" applyNumberFormat="1" applyFont="1" applyFill="1" applyBorder="1" applyAlignment="1">
      <alignment horizontal="right" vertical="center"/>
    </xf>
    <xf numFmtId="44" fontId="19" fillId="5" borderId="7" xfId="0" applyNumberFormat="1" applyFont="1" applyFill="1" applyBorder="1" applyAlignment="1">
      <alignment horizontal="right" vertical="center"/>
    </xf>
    <xf numFmtId="44" fontId="19" fillId="0" borderId="37" xfId="0" applyNumberFormat="1" applyFont="1" applyBorder="1" applyAlignment="1">
      <alignment vertical="center"/>
    </xf>
    <xf numFmtId="44" fontId="19" fillId="0" borderId="1" xfId="1" applyFont="1" applyBorder="1" applyAlignment="1" applyProtection="1">
      <alignment horizontal="right" vertical="center"/>
    </xf>
    <xf numFmtId="44" fontId="19" fillId="0" borderId="7" xfId="1" applyFont="1" applyBorder="1" applyAlignment="1" applyProtection="1">
      <alignment horizontal="right" vertical="center"/>
    </xf>
    <xf numFmtId="44" fontId="19" fillId="0" borderId="24" xfId="1" applyFont="1" applyBorder="1" applyAlignment="1" applyProtection="1">
      <alignment horizontal="righ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44" fontId="11" fillId="0" borderId="3" xfId="1" applyFont="1" applyBorder="1" applyAlignment="1" applyProtection="1">
      <alignment vertical="center" wrapText="1"/>
    </xf>
    <xf numFmtId="0" fontId="12" fillId="0" borderId="0" xfId="0" applyFont="1" applyAlignment="1">
      <alignment horizontal="right"/>
    </xf>
    <xf numFmtId="0" fontId="15" fillId="0" borderId="0" xfId="0" applyFont="1" applyAlignment="1">
      <alignment horizontal="left" wrapText="1"/>
    </xf>
    <xf numFmtId="0" fontId="0" fillId="6" borderId="0" xfId="0" applyFill="1"/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3" fillId="0" borderId="22" xfId="0" applyFont="1" applyBorder="1" applyAlignment="1">
      <alignment wrapText="1"/>
    </xf>
    <xf numFmtId="164" fontId="24" fillId="0" borderId="39" xfId="0" applyNumberFormat="1" applyFont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left" vertical="center" wrapText="1"/>
    </xf>
    <xf numFmtId="0" fontId="0" fillId="0" borderId="0" xfId="0" applyAlignment="1">
      <alignment horizontal="left"/>
    </xf>
    <xf numFmtId="39" fontId="11" fillId="0" borderId="11" xfId="1" applyNumberFormat="1" applyFont="1" applyFill="1" applyBorder="1" applyAlignment="1" applyProtection="1">
      <alignment vertical="center" wrapText="1"/>
      <protection locked="0"/>
    </xf>
    <xf numFmtId="44" fontId="11" fillId="0" borderId="3" xfId="1" quotePrefix="1" applyFont="1" applyBorder="1" applyAlignment="1">
      <alignment vertical="center" wrapText="1"/>
    </xf>
    <xf numFmtId="39" fontId="11" fillId="7" borderId="11" xfId="1" applyNumberFormat="1" applyFont="1" applyFill="1" applyBorder="1" applyAlignment="1" applyProtection="1">
      <alignment vertical="center" wrapText="1"/>
      <protection locked="0"/>
    </xf>
    <xf numFmtId="0" fontId="14" fillId="0" borderId="0" xfId="0" applyFont="1" applyAlignment="1">
      <alignment horizontal="right" vertical="top"/>
    </xf>
    <xf numFmtId="0" fontId="14" fillId="0" borderId="0" xfId="0" applyFont="1" applyProtection="1">
      <protection locked="0"/>
    </xf>
    <xf numFmtId="4" fontId="0" fillId="0" borderId="0" xfId="0" applyNumberFormat="1"/>
    <xf numFmtId="4" fontId="0" fillId="0" borderId="0" xfId="0" applyNumberFormat="1" applyAlignment="1">
      <alignment horizontal="right"/>
    </xf>
    <xf numFmtId="4" fontId="0" fillId="0" borderId="15" xfId="0" applyNumberFormat="1" applyBorder="1" applyProtection="1">
      <protection hidden="1"/>
    </xf>
    <xf numFmtId="4" fontId="16" fillId="0" borderId="5" xfId="0" applyNumberFormat="1" applyFont="1" applyBorder="1"/>
    <xf numFmtId="4" fontId="0" fillId="0" borderId="36" xfId="0" applyNumberFormat="1" applyBorder="1"/>
    <xf numFmtId="0" fontId="2" fillId="0" borderId="22" xfId="0" applyFont="1" applyBorder="1" applyAlignment="1">
      <alignment horizontal="left" wrapText="1"/>
    </xf>
    <xf numFmtId="0" fontId="15" fillId="0" borderId="33" xfId="0" applyFont="1" applyBorder="1" applyAlignment="1">
      <alignment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4" fontId="19" fillId="0" borderId="7" xfId="0" applyNumberFormat="1" applyFont="1" applyBorder="1" applyAlignment="1" applyProtection="1">
      <alignment horizontal="right" vertical="center"/>
      <protection locked="0"/>
    </xf>
    <xf numFmtId="44" fontId="19" fillId="0" borderId="1" xfId="0" applyNumberFormat="1" applyFont="1" applyBorder="1" applyAlignment="1">
      <alignment horizontal="center" vertical="center"/>
    </xf>
    <xf numFmtId="44" fontId="19" fillId="0" borderId="41" xfId="0" applyNumberFormat="1" applyFont="1" applyBorder="1" applyAlignment="1">
      <alignment horizontal="center" vertical="center"/>
    </xf>
    <xf numFmtId="44" fontId="19" fillId="0" borderId="42" xfId="0" applyNumberFormat="1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44" fontId="19" fillId="0" borderId="2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 wrapText="1"/>
    </xf>
    <xf numFmtId="44" fontId="27" fillId="0" borderId="1" xfId="0" applyNumberFormat="1" applyFont="1" applyBorder="1" applyAlignment="1" applyProtection="1">
      <alignment horizontal="center" vertical="center"/>
      <protection locked="0"/>
    </xf>
    <xf numFmtId="0" fontId="16" fillId="6" borderId="0" xfId="0" applyFont="1" applyFill="1" applyAlignment="1">
      <alignment horizontal="center"/>
    </xf>
    <xf numFmtId="44" fontId="19" fillId="0" borderId="28" xfId="0" applyNumberFormat="1" applyFont="1" applyBorder="1" applyAlignment="1" applyProtection="1">
      <alignment horizontal="right" vertical="center"/>
      <protection locked="0"/>
    </xf>
    <xf numFmtId="44" fontId="19" fillId="5" borderId="28" xfId="0" applyNumberFormat="1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44" fontId="19" fillId="5" borderId="7" xfId="0" applyNumberFormat="1" applyFont="1" applyFill="1" applyBorder="1" applyAlignment="1">
      <alignment horizontal="center" vertical="center"/>
    </xf>
    <xf numFmtId="44" fontId="19" fillId="5" borderId="30" xfId="0" applyNumberFormat="1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44" fontId="19" fillId="5" borderId="30" xfId="0" applyNumberFormat="1" applyFont="1" applyFill="1" applyBorder="1" applyAlignment="1">
      <alignment vertical="center"/>
    </xf>
    <xf numFmtId="0" fontId="19" fillId="5" borderId="25" xfId="0" applyFont="1" applyFill="1" applyBorder="1" applyAlignment="1">
      <alignment vertical="center"/>
    </xf>
    <xf numFmtId="44" fontId="19" fillId="5" borderId="27" xfId="0" applyNumberFormat="1" applyFont="1" applyFill="1" applyBorder="1" applyAlignment="1">
      <alignment horizontal="center" vertical="center"/>
    </xf>
    <xf numFmtId="44" fontId="19" fillId="0" borderId="1" xfId="0" applyNumberFormat="1" applyFont="1" applyBorder="1" applyAlignment="1" applyProtection="1">
      <alignment horizontal="right" vertical="center"/>
      <protection locked="0"/>
    </xf>
    <xf numFmtId="44" fontId="19" fillId="0" borderId="22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center"/>
    </xf>
    <xf numFmtId="0" fontId="19" fillId="0" borderId="8" xfId="0" applyFont="1" applyBorder="1" applyAlignment="1" applyProtection="1">
      <alignment horizontal="left"/>
      <protection locked="0"/>
    </xf>
    <xf numFmtId="0" fontId="19" fillId="0" borderId="36" xfId="0" applyFont="1" applyBorder="1" applyAlignment="1" applyProtection="1">
      <alignment horizontal="left"/>
      <protection locked="0"/>
    </xf>
    <xf numFmtId="0" fontId="12" fillId="6" borderId="8" xfId="0" applyFont="1" applyFill="1" applyBorder="1" applyAlignment="1">
      <alignment horizontal="center"/>
    </xf>
    <xf numFmtId="0" fontId="28" fillId="0" borderId="3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36" xfId="0" applyFont="1" applyBorder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3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6" borderId="8" xfId="0" applyFill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0" fillId="0" borderId="36" xfId="0" applyBorder="1" applyAlignment="1">
      <alignment horizont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5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3459480</xdr:colOff>
          <xdr:row>19</xdr:row>
          <xdr:rowOff>60960</xdr:rowOff>
        </xdr:from>
        <xdr:to>
          <xdr:col>1</xdr:col>
          <xdr:colOff>4671060</xdr:colOff>
          <xdr:row>20</xdr:row>
          <xdr:rowOff>30480</xdr:rowOff>
        </xdr:to>
        <xdr:sp macro="" textlink="">
          <xdr:nvSpPr>
            <xdr:cNvPr id="1027" name="Check Box 3" descr="YES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4450080</xdr:colOff>
          <xdr:row>19</xdr:row>
          <xdr:rowOff>45720</xdr:rowOff>
        </xdr:from>
        <xdr:to>
          <xdr:col>1</xdr:col>
          <xdr:colOff>5890260</xdr:colOff>
          <xdr:row>20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D52A-F8A3-4327-A22E-83D19C67E54C}">
  <sheetPr codeName="Sheet1">
    <tabColor rgb="FFFFFF00"/>
    <pageSetUpPr fitToPage="1"/>
  </sheetPr>
  <dimension ref="A1:G42"/>
  <sheetViews>
    <sheetView tabSelected="1" showWhiteSpace="0" view="pageLayout" zoomScaleNormal="100" workbookViewId="0">
      <selection activeCell="H25" sqref="H25"/>
    </sheetView>
  </sheetViews>
  <sheetFormatPr defaultColWidth="9.109375" defaultRowHeight="14.4" x14ac:dyDescent="0.3"/>
  <cols>
    <col min="1" max="1" width="13.6640625" style="51" customWidth="1"/>
    <col min="2" max="2" width="61.44140625" style="51" customWidth="1"/>
    <col min="3" max="3" width="14.109375" style="52" customWidth="1"/>
    <col min="4" max="7" width="14.109375" style="51" customWidth="1"/>
    <col min="8" max="16384" width="9.109375" style="51"/>
  </cols>
  <sheetData>
    <row r="1" spans="1:7" ht="22.5" customHeight="1" x14ac:dyDescent="0.35">
      <c r="A1" s="132" t="s">
        <v>118</v>
      </c>
      <c r="B1" s="155" t="s">
        <v>131</v>
      </c>
      <c r="C1" s="155"/>
      <c r="D1" s="155"/>
      <c r="E1" s="155"/>
      <c r="F1" s="155"/>
    </row>
    <row r="2" spans="1:7" ht="19.5" customHeight="1" x14ac:dyDescent="0.3">
      <c r="A2" t="s">
        <v>24</v>
      </c>
      <c r="B2" s="154" t="s">
        <v>7</v>
      </c>
      <c r="C2" s="154"/>
      <c r="D2" s="154"/>
      <c r="E2" s="154"/>
      <c r="F2" s="154"/>
    </row>
    <row r="3" spans="1:7" x14ac:dyDescent="0.3">
      <c r="A3"/>
      <c r="B3" s="1"/>
      <c r="C3" s="3"/>
      <c r="D3"/>
      <c r="E3"/>
      <c r="F3"/>
    </row>
    <row r="4" spans="1:7" ht="18.75" customHeight="1" x14ac:dyDescent="0.35">
      <c r="A4"/>
      <c r="B4" s="164" t="s">
        <v>121</v>
      </c>
      <c r="C4" s="164"/>
      <c r="D4" s="164"/>
      <c r="E4" s="164"/>
      <c r="F4" s="164"/>
    </row>
    <row r="5" spans="1:7" ht="24.75" customHeight="1" x14ac:dyDescent="0.3">
      <c r="A5" s="103" t="s">
        <v>2</v>
      </c>
      <c r="B5" s="165"/>
      <c r="C5" s="165"/>
      <c r="D5" s="165"/>
      <c r="E5"/>
      <c r="F5"/>
    </row>
    <row r="6" spans="1:7" ht="21.75" customHeight="1" x14ac:dyDescent="0.3">
      <c r="A6" t="s">
        <v>4</v>
      </c>
      <c r="B6" s="166"/>
      <c r="C6" s="166"/>
      <c r="D6" s="166"/>
      <c r="E6" s="3" t="s">
        <v>3</v>
      </c>
      <c r="F6" s="53"/>
    </row>
    <row r="7" spans="1:7" ht="22.5" customHeight="1" x14ac:dyDescent="0.3">
      <c r="A7"/>
      <c r="B7" s="119"/>
      <c r="C7" s="3"/>
      <c r="D7"/>
      <c r="E7" s="3" t="s">
        <v>65</v>
      </c>
      <c r="F7" s="54"/>
    </row>
    <row r="8" spans="1:7" x14ac:dyDescent="0.3">
      <c r="A8"/>
      <c r="B8" s="2" t="s">
        <v>0</v>
      </c>
      <c r="C8" s="3"/>
      <c r="D8"/>
      <c r="E8"/>
      <c r="F8"/>
    </row>
    <row r="9" spans="1:7" ht="37.5" customHeight="1" x14ac:dyDescent="0.3">
      <c r="A9" s="86" t="s">
        <v>5</v>
      </c>
      <c r="B9" s="165"/>
      <c r="C9" s="165"/>
      <c r="D9" s="165"/>
      <c r="E9" s="165"/>
      <c r="F9" s="165"/>
    </row>
    <row r="10" spans="1:7" ht="39.75" customHeight="1" x14ac:dyDescent="0.3">
      <c r="A10" s="87" t="s">
        <v>6</v>
      </c>
      <c r="B10" s="166"/>
      <c r="C10" s="166"/>
      <c r="D10" s="166"/>
      <c r="E10" s="166"/>
      <c r="F10" s="166"/>
    </row>
    <row r="11" spans="1:7" ht="43.5" customHeight="1" x14ac:dyDescent="0.3">
      <c r="A11" s="120" t="s">
        <v>34</v>
      </c>
      <c r="B11" s="166"/>
      <c r="C11" s="166"/>
      <c r="D11" s="166"/>
      <c r="E11" s="166"/>
      <c r="F11" s="166"/>
    </row>
    <row r="12" spans="1:7" ht="39" customHeight="1" x14ac:dyDescent="0.3">
      <c r="A12" s="142" t="s">
        <v>58</v>
      </c>
      <c r="B12" s="142"/>
      <c r="C12" s="142"/>
      <c r="D12" s="142"/>
      <c r="E12" s="142"/>
      <c r="F12" s="142"/>
      <c r="G12" s="142"/>
    </row>
    <row r="13" spans="1:7" ht="28.5" customHeight="1" x14ac:dyDescent="0.3">
      <c r="A13" s="142" t="s">
        <v>23</v>
      </c>
      <c r="B13" s="142"/>
      <c r="C13" s="142"/>
      <c r="D13" s="142"/>
      <c r="E13" s="142"/>
      <c r="F13" s="142"/>
      <c r="G13" s="142"/>
    </row>
    <row r="14" spans="1:7" ht="9.75" customHeight="1" thickBot="1" x14ac:dyDescent="0.35">
      <c r="A14" s="88"/>
      <c r="B14" s="88"/>
      <c r="C14" s="89"/>
      <c r="D14" s="88"/>
      <c r="E14" s="88"/>
      <c r="F14" s="88"/>
      <c r="G14" s="88"/>
    </row>
    <row r="15" spans="1:7" ht="13.5" customHeight="1" x14ac:dyDescent="0.3">
      <c r="A15"/>
      <c r="B15"/>
      <c r="C15" s="3"/>
      <c r="D15"/>
      <c r="E15"/>
      <c r="F15"/>
      <c r="G15"/>
    </row>
    <row r="16" spans="1:7" ht="15.6" x14ac:dyDescent="0.3">
      <c r="A16" s="151" t="s">
        <v>120</v>
      </c>
      <c r="B16" s="151"/>
      <c r="C16" s="151"/>
      <c r="D16" s="151"/>
      <c r="E16" s="151"/>
      <c r="F16" s="151"/>
      <c r="G16" s="121"/>
    </row>
    <row r="17" spans="1:7" ht="12.75" customHeight="1" x14ac:dyDescent="0.3">
      <c r="A17" s="155"/>
      <c r="B17" s="155"/>
      <c r="C17" s="155"/>
      <c r="D17" s="155"/>
      <c r="E17"/>
      <c r="F17"/>
      <c r="G17"/>
    </row>
    <row r="18" spans="1:7" ht="12.75" customHeight="1" x14ac:dyDescent="0.3">
      <c r="A18" s="122" t="s">
        <v>78</v>
      </c>
      <c r="B18" s="90"/>
      <c r="C18" s="90" t="s">
        <v>20</v>
      </c>
      <c r="D18" s="90" t="s">
        <v>21</v>
      </c>
      <c r="E18" s="90" t="s">
        <v>22</v>
      </c>
      <c r="F18" s="90" t="s">
        <v>25</v>
      </c>
      <c r="G18"/>
    </row>
    <row r="19" spans="1:7" ht="57" customHeight="1" thickBot="1" x14ac:dyDescent="0.35">
      <c r="A19" s="123">
        <v>1</v>
      </c>
      <c r="B19" s="91" t="s">
        <v>66</v>
      </c>
      <c r="C19" s="55"/>
      <c r="D19" s="55"/>
      <c r="E19" s="55"/>
      <c r="F19" s="55"/>
      <c r="G19" s="102" t="s">
        <v>37</v>
      </c>
    </row>
    <row r="20" spans="1:7" ht="18.75" customHeight="1" thickBot="1" x14ac:dyDescent="0.35">
      <c r="A20" s="92">
        <v>2</v>
      </c>
      <c r="B20" s="56" t="s">
        <v>56</v>
      </c>
      <c r="C20" s="125">
        <v>0</v>
      </c>
      <c r="D20" s="125">
        <v>0</v>
      </c>
      <c r="E20" s="125">
        <v>0</v>
      </c>
      <c r="F20" s="125">
        <v>0</v>
      </c>
      <c r="G20" s="125">
        <f>SUM(C20:F20)</f>
        <v>0</v>
      </c>
    </row>
    <row r="21" spans="1:7" ht="36.6" customHeight="1" thickBot="1" x14ac:dyDescent="0.35">
      <c r="A21" s="93">
        <v>3</v>
      </c>
      <c r="B21" s="94" t="s">
        <v>119</v>
      </c>
      <c r="C21" s="58"/>
      <c r="D21" s="58"/>
      <c r="E21" s="59"/>
      <c r="F21" s="60"/>
      <c r="G21" s="80">
        <f>SUM(C21:F21)</f>
        <v>0</v>
      </c>
    </row>
    <row r="22" spans="1:7" ht="66" customHeight="1" thickBot="1" x14ac:dyDescent="0.35">
      <c r="A22" s="93">
        <v>4</v>
      </c>
      <c r="B22" s="139" t="s">
        <v>128</v>
      </c>
      <c r="C22" s="162">
        <f>IF($B$23="Yes",(IF($G$21&lt;28571.43,C21/$G$21*10000,C21*0.35)),0)</f>
        <v>0</v>
      </c>
      <c r="D22" s="143">
        <f t="shared" ref="D22:F22" si="0">IF($B$23="Yes",(IF($G$21&lt;28571.43,D21/$G$21*10000,D21*0.35)),0)</f>
        <v>0</v>
      </c>
      <c r="E22" s="148">
        <f t="shared" si="0"/>
        <v>0</v>
      </c>
      <c r="F22" s="152">
        <f t="shared" si="0"/>
        <v>0</v>
      </c>
      <c r="G22" s="157">
        <f>SUM(C22:F23)</f>
        <v>0</v>
      </c>
    </row>
    <row r="23" spans="1:7" ht="23.25" customHeight="1" thickBot="1" x14ac:dyDescent="0.35">
      <c r="A23" s="61"/>
      <c r="B23" s="62"/>
      <c r="C23" s="163"/>
      <c r="D23" s="143"/>
      <c r="E23" s="148"/>
      <c r="F23" s="152"/>
      <c r="G23" s="158"/>
    </row>
    <row r="24" spans="1:7" ht="34.5" customHeight="1" thickBot="1" x14ac:dyDescent="0.35">
      <c r="A24" s="93">
        <v>5</v>
      </c>
      <c r="B24" s="95" t="s">
        <v>125</v>
      </c>
      <c r="C24" s="57">
        <v>0</v>
      </c>
      <c r="D24" s="58">
        <v>0</v>
      </c>
      <c r="E24" s="59">
        <v>0</v>
      </c>
      <c r="F24" s="60">
        <v>0</v>
      </c>
      <c r="G24" s="85">
        <f>SUM(C24:F24)</f>
        <v>0</v>
      </c>
    </row>
    <row r="25" spans="1:7" ht="36.75" customHeight="1" x14ac:dyDescent="0.3">
      <c r="A25" s="93">
        <v>6</v>
      </c>
      <c r="B25" s="94" t="s">
        <v>133</v>
      </c>
      <c r="C25" s="69">
        <f>SUM(C21:C24)</f>
        <v>0</v>
      </c>
      <c r="D25" s="70">
        <f>SUM(D21:D24)</f>
        <v>0</v>
      </c>
      <c r="E25" s="71">
        <f>SUM(E21:E24)</f>
        <v>0</v>
      </c>
      <c r="F25" s="72">
        <f>SUM(F21:F24)</f>
        <v>0</v>
      </c>
      <c r="G25" s="82">
        <f>SUM(G21:G24)</f>
        <v>0</v>
      </c>
    </row>
    <row r="26" spans="1:7" ht="18" x14ac:dyDescent="0.35">
      <c r="A26" s="96"/>
      <c r="B26" s="124" t="s">
        <v>1</v>
      </c>
      <c r="C26" s="150"/>
      <c r="D26" s="156"/>
      <c r="E26" s="161"/>
      <c r="F26" s="153"/>
      <c r="G26" s="159"/>
    </row>
    <row r="27" spans="1:7" ht="73.5" customHeight="1" thickBot="1" x14ac:dyDescent="0.35">
      <c r="A27" s="93">
        <v>7</v>
      </c>
      <c r="B27" s="94" t="s">
        <v>132</v>
      </c>
      <c r="C27" s="150"/>
      <c r="D27" s="156"/>
      <c r="E27" s="161"/>
      <c r="F27" s="153"/>
      <c r="G27" s="160"/>
    </row>
    <row r="28" spans="1:7" ht="34.5" customHeight="1" thickBot="1" x14ac:dyDescent="0.35">
      <c r="A28" s="93" t="s">
        <v>80</v>
      </c>
      <c r="B28" s="94" t="s">
        <v>122</v>
      </c>
      <c r="C28" s="63">
        <f>IF(C26="UMPIP", C25*0.09, IF(C26="Compass", C25*0.105, 0))</f>
        <v>0</v>
      </c>
      <c r="D28" s="63">
        <f>IF(C26="UMPIP", D25*0.09, IF(C26="Compass", D25*0.105, 0))</f>
        <v>0</v>
      </c>
      <c r="E28" s="63">
        <f>IF(C26="UMPIP", E25*0.09, IF(C26="Compass", E25*0.105, 0))</f>
        <v>0</v>
      </c>
      <c r="F28" s="64">
        <f>IF(C26="UMPIP", F25*0.09, IF(C26="Compass", F25*0.105, 0))</f>
        <v>0</v>
      </c>
      <c r="G28" s="81">
        <f>SUM(C28:F28)</f>
        <v>0</v>
      </c>
    </row>
    <row r="29" spans="1:7" ht="36.75" customHeight="1" thickBot="1" x14ac:dyDescent="0.35">
      <c r="A29" s="93">
        <v>8</v>
      </c>
      <c r="B29" s="94" t="s">
        <v>55</v>
      </c>
      <c r="C29" s="63">
        <f>SUM(C25*0.03)</f>
        <v>0</v>
      </c>
      <c r="D29" s="64">
        <f>SUM(D25*0.03)</f>
        <v>0</v>
      </c>
      <c r="E29" s="65">
        <f>SUM(E25*0.03)</f>
        <v>0</v>
      </c>
      <c r="F29" s="66">
        <f>SUM(F25*0.03)</f>
        <v>0</v>
      </c>
      <c r="G29" s="81">
        <f>SUM(C29:F29)</f>
        <v>0</v>
      </c>
    </row>
    <row r="30" spans="1:7" ht="40.5" customHeight="1" x14ac:dyDescent="0.3">
      <c r="A30" s="93">
        <v>9</v>
      </c>
      <c r="B30" s="94" t="s">
        <v>126</v>
      </c>
      <c r="C30" s="63">
        <v>0</v>
      </c>
      <c r="D30" s="64">
        <v>0</v>
      </c>
      <c r="E30" s="65">
        <v>0</v>
      </c>
      <c r="F30" s="66">
        <v>0</v>
      </c>
      <c r="G30" s="112">
        <f>SUM(C30:F30)</f>
        <v>0</v>
      </c>
    </row>
    <row r="31" spans="1:7" ht="31.5" customHeight="1" x14ac:dyDescent="0.3">
      <c r="A31" s="93">
        <v>10</v>
      </c>
      <c r="B31" s="97" t="s">
        <v>82</v>
      </c>
      <c r="C31" s="110"/>
      <c r="D31" s="110"/>
      <c r="E31" s="110"/>
      <c r="F31" s="111"/>
      <c r="G31" s="79"/>
    </row>
    <row r="32" spans="1:7" ht="15.75" customHeight="1" x14ac:dyDescent="0.3">
      <c r="A32" s="98" t="s">
        <v>61</v>
      </c>
      <c r="B32" s="97" t="s">
        <v>63</v>
      </c>
      <c r="C32" s="67">
        <v>0</v>
      </c>
      <c r="D32" s="58">
        <v>0</v>
      </c>
      <c r="E32" s="59">
        <v>0</v>
      </c>
      <c r="F32" s="60">
        <v>0</v>
      </c>
      <c r="G32" s="83">
        <f>SUM(C32:F32)</f>
        <v>0</v>
      </c>
    </row>
    <row r="33" spans="1:7" ht="16.5" customHeight="1" thickBot="1" x14ac:dyDescent="0.35">
      <c r="A33" s="93" t="s">
        <v>62</v>
      </c>
      <c r="B33" s="97" t="s">
        <v>64</v>
      </c>
      <c r="C33" s="68">
        <v>0</v>
      </c>
      <c r="D33" s="58">
        <v>0</v>
      </c>
      <c r="E33" s="59">
        <v>0</v>
      </c>
      <c r="F33" s="60">
        <v>0</v>
      </c>
      <c r="G33" s="84">
        <f>SUM(C33:F33)</f>
        <v>0</v>
      </c>
    </row>
    <row r="34" spans="1:7" ht="37.5" customHeight="1" thickBot="1" x14ac:dyDescent="0.35">
      <c r="A34" s="93" t="s">
        <v>76</v>
      </c>
      <c r="B34" s="138" t="s">
        <v>127</v>
      </c>
      <c r="C34" s="113">
        <f>SUM(C32:C33)</f>
        <v>0</v>
      </c>
      <c r="D34" s="113">
        <f>SUM(D32:D33)</f>
        <v>0</v>
      </c>
      <c r="E34" s="113">
        <f>SUM(E32:E33)</f>
        <v>0</v>
      </c>
      <c r="F34" s="114">
        <f>SUM(F32:F33)</f>
        <v>0</v>
      </c>
      <c r="G34" s="115">
        <f>SUM(G32:G33)</f>
        <v>0</v>
      </c>
    </row>
    <row r="35" spans="1:7" ht="40.5" customHeight="1" x14ac:dyDescent="0.3">
      <c r="A35" s="92">
        <v>11</v>
      </c>
      <c r="B35" s="99" t="s">
        <v>81</v>
      </c>
      <c r="C35" s="144">
        <f>+SUM(C21, C24, C28:C30, C34)</f>
        <v>0</v>
      </c>
      <c r="D35" s="144">
        <f>+SUM(D21, D24, D28:D30, D34)</f>
        <v>0</v>
      </c>
      <c r="E35" s="144">
        <f>+SUM(E21, E24, E28:E30, E34)</f>
        <v>0</v>
      </c>
      <c r="F35" s="144">
        <f>+SUM(F21, F24, F28:F30, F34)</f>
        <v>0</v>
      </c>
      <c r="G35" s="146">
        <f>SUM(G21, G24, G28:G30, G34)</f>
        <v>0</v>
      </c>
    </row>
    <row r="36" spans="1:7" ht="16.2" thickBot="1" x14ac:dyDescent="0.35">
      <c r="A36" s="100"/>
      <c r="B36" s="101"/>
      <c r="C36" s="145"/>
      <c r="D36" s="145"/>
      <c r="E36" s="145"/>
      <c r="F36" s="145"/>
      <c r="G36" s="147"/>
    </row>
    <row r="37" spans="1:7" x14ac:dyDescent="0.3">
      <c r="A37"/>
      <c r="B37" s="103"/>
      <c r="C37" s="104"/>
      <c r="D37" s="104"/>
      <c r="E37" s="104"/>
      <c r="F37" s="104"/>
      <c r="G37" s="105"/>
    </row>
    <row r="38" spans="1:7" ht="15" customHeight="1" x14ac:dyDescent="0.3">
      <c r="A38"/>
      <c r="B38" s="149" t="s">
        <v>59</v>
      </c>
      <c r="C38" s="149"/>
      <c r="D38" s="149"/>
      <c r="E38" s="149"/>
      <c r="F38" s="149"/>
      <c r="G38" s="149"/>
    </row>
    <row r="39" spans="1:7" x14ac:dyDescent="0.3">
      <c r="A39"/>
      <c r="B39" s="149"/>
      <c r="C39" s="149"/>
      <c r="D39" s="149"/>
      <c r="E39" s="149"/>
      <c r="F39" s="149"/>
      <c r="G39" s="149"/>
    </row>
    <row r="40" spans="1:7" ht="31.5" customHeight="1" x14ac:dyDescent="0.3">
      <c r="A40"/>
      <c r="B40" s="149"/>
      <c r="C40" s="149"/>
      <c r="D40" s="149"/>
      <c r="E40" s="149"/>
      <c r="F40" s="149"/>
      <c r="G40" s="149"/>
    </row>
    <row r="41" spans="1:7" ht="24" customHeight="1" x14ac:dyDescent="0.3">
      <c r="A41"/>
      <c r="B41" s="106"/>
      <c r="C41" s="107" t="s">
        <v>53</v>
      </c>
      <c r="D41" s="108"/>
      <c r="E41" s="107" t="s">
        <v>52</v>
      </c>
      <c r="F41" s="108"/>
      <c r="G41" s="140" t="s">
        <v>54</v>
      </c>
    </row>
    <row r="42" spans="1:7" ht="24" customHeight="1" x14ac:dyDescent="0.3">
      <c r="A42"/>
      <c r="B42"/>
      <c r="C42" s="109" t="s">
        <v>83</v>
      </c>
      <c r="D42" s="108"/>
      <c r="E42" s="109" t="s">
        <v>52</v>
      </c>
      <c r="F42" s="108"/>
      <c r="G42" s="141"/>
    </row>
  </sheetData>
  <sheetProtection sheet="1" selectLockedCells="1"/>
  <mergeCells count="29">
    <mergeCell ref="B2:F2"/>
    <mergeCell ref="B1:F1"/>
    <mergeCell ref="D26:D27"/>
    <mergeCell ref="F35:F36"/>
    <mergeCell ref="G22:G23"/>
    <mergeCell ref="G26:G27"/>
    <mergeCell ref="A17:D17"/>
    <mergeCell ref="E26:E27"/>
    <mergeCell ref="E35:E36"/>
    <mergeCell ref="C22:C23"/>
    <mergeCell ref="B4:F4"/>
    <mergeCell ref="B5:D5"/>
    <mergeCell ref="B6:D6"/>
    <mergeCell ref="B9:F9"/>
    <mergeCell ref="B10:F10"/>
    <mergeCell ref="B11:F11"/>
    <mergeCell ref="G41:G42"/>
    <mergeCell ref="A12:G12"/>
    <mergeCell ref="A13:G13"/>
    <mergeCell ref="D22:D23"/>
    <mergeCell ref="C35:C36"/>
    <mergeCell ref="G35:G36"/>
    <mergeCell ref="E22:E23"/>
    <mergeCell ref="B38:G40"/>
    <mergeCell ref="C26:C27"/>
    <mergeCell ref="D35:D36"/>
    <mergeCell ref="A16:F16"/>
    <mergeCell ref="F22:F23"/>
    <mergeCell ref="F26:F27"/>
  </mergeCells>
  <pageMargins left="0.25" right="0.5625" top="0.5" bottom="0.79" header="0.3" footer="0.3"/>
  <pageSetup scale="59" orientation="portrait" r:id="rId1"/>
  <headerFooter>
    <oddHeader xml:space="preserve">&amp;C&amp;"-,Bold"&amp;14
</oddHeader>
    <oddFooter>&amp;L&amp;D&amp;CEXCEL VERSION&amp;RPAGE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altText="YES">
                <anchor moveWithCells="1">
                  <from>
                    <xdr:col>1</xdr:col>
                    <xdr:colOff>3459480</xdr:colOff>
                    <xdr:row>19</xdr:row>
                    <xdr:rowOff>60960</xdr:rowOff>
                  </from>
                  <to>
                    <xdr:col>1</xdr:col>
                    <xdr:colOff>4671060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4450080</xdr:colOff>
                    <xdr:row>19</xdr:row>
                    <xdr:rowOff>45720</xdr:rowOff>
                  </from>
                  <to>
                    <xdr:col>1</xdr:col>
                    <xdr:colOff>5890260</xdr:colOff>
                    <xdr:row>20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62A8-C22A-4D6E-B6B7-A448EB6DAD2B}">
  <sheetPr codeName="Sheet2">
    <tabColor rgb="FF00B0F0"/>
    <pageSetUpPr fitToPage="1"/>
  </sheetPr>
  <dimension ref="A1:K39"/>
  <sheetViews>
    <sheetView view="pageLayout" zoomScaleNormal="100" workbookViewId="0">
      <selection activeCell="E5" sqref="E5"/>
    </sheetView>
  </sheetViews>
  <sheetFormatPr defaultRowHeight="14.4" x14ac:dyDescent="0.3"/>
  <cols>
    <col min="1" max="1" width="4.44140625" customWidth="1"/>
    <col min="2" max="2" width="57.5546875" customWidth="1"/>
    <col min="3" max="3" width="3.88671875" customWidth="1"/>
    <col min="4" max="4" width="16.33203125" customWidth="1"/>
    <col min="5" max="5" width="15.109375" customWidth="1"/>
    <col min="6" max="6" width="16.33203125" customWidth="1"/>
    <col min="7" max="7" width="6.6640625" customWidth="1"/>
    <col min="8" max="8" width="10" customWidth="1"/>
  </cols>
  <sheetData>
    <row r="1" spans="1:11" x14ac:dyDescent="0.3">
      <c r="B1" s="2" t="s">
        <v>18</v>
      </c>
      <c r="C1" s="2"/>
      <c r="D1" s="167" t="s">
        <v>79</v>
      </c>
      <c r="E1" s="167"/>
      <c r="F1" s="167"/>
    </row>
    <row r="2" spans="1:11" ht="22.5" customHeight="1" x14ac:dyDescent="0.3">
      <c r="A2" s="170" t="s">
        <v>123</v>
      </c>
      <c r="B2" s="170"/>
      <c r="C2" s="170"/>
      <c r="D2" s="170"/>
      <c r="E2" s="170"/>
      <c r="F2" s="170"/>
      <c r="G2" s="10"/>
    </row>
    <row r="3" spans="1:11" ht="42.75" customHeight="1" x14ac:dyDescent="0.3">
      <c r="A3" s="10"/>
      <c r="B3" s="168" t="s">
        <v>67</v>
      </c>
      <c r="C3" s="168"/>
      <c r="D3" s="168"/>
      <c r="E3" s="168"/>
      <c r="F3" s="168"/>
      <c r="G3" s="10"/>
    </row>
    <row r="4" spans="1:11" ht="36" customHeight="1" thickBot="1" x14ac:dyDescent="0.35">
      <c r="A4" s="171" t="s">
        <v>75</v>
      </c>
      <c r="B4" s="171"/>
      <c r="C4" s="171"/>
      <c r="D4" s="171"/>
      <c r="E4" s="171"/>
      <c r="F4" s="171"/>
      <c r="G4" s="13"/>
      <c r="H4" s="13"/>
      <c r="I4" s="13"/>
      <c r="J4" s="13"/>
      <c r="K4" s="13"/>
    </row>
    <row r="5" spans="1:11" ht="18.600000000000001" thickBot="1" x14ac:dyDescent="0.4">
      <c r="A5" s="11" t="s">
        <v>15</v>
      </c>
      <c r="B5" s="2" t="s">
        <v>74</v>
      </c>
      <c r="D5" s="1"/>
      <c r="E5" s="50"/>
      <c r="F5" s="135" t="e">
        <f>VLOOKUP(E5,C6:E10,3)</f>
        <v>#N/A</v>
      </c>
    </row>
    <row r="6" spans="1:11" x14ac:dyDescent="0.3">
      <c r="B6" t="s">
        <v>8</v>
      </c>
      <c r="C6" t="s">
        <v>69</v>
      </c>
      <c r="D6" t="s">
        <v>38</v>
      </c>
      <c r="E6" s="133">
        <v>45818</v>
      </c>
    </row>
    <row r="7" spans="1:11" x14ac:dyDescent="0.3">
      <c r="B7" t="s">
        <v>9</v>
      </c>
      <c r="C7" t="s">
        <v>70</v>
      </c>
      <c r="D7" t="s">
        <v>39</v>
      </c>
      <c r="E7" s="133">
        <v>44303</v>
      </c>
    </row>
    <row r="8" spans="1:11" x14ac:dyDescent="0.3">
      <c r="B8" t="s">
        <v>10</v>
      </c>
      <c r="C8" t="s">
        <v>71</v>
      </c>
      <c r="D8" t="s">
        <v>26</v>
      </c>
      <c r="E8" s="133">
        <v>43345</v>
      </c>
    </row>
    <row r="9" spans="1:11" x14ac:dyDescent="0.3">
      <c r="B9" t="s">
        <v>11</v>
      </c>
      <c r="C9" t="s">
        <v>72</v>
      </c>
      <c r="D9" t="s">
        <v>27</v>
      </c>
      <c r="E9" s="133">
        <v>42787</v>
      </c>
    </row>
    <row r="10" spans="1:11" x14ac:dyDescent="0.3">
      <c r="B10" t="s">
        <v>12</v>
      </c>
      <c r="C10" t="s">
        <v>73</v>
      </c>
      <c r="D10" t="s">
        <v>28</v>
      </c>
      <c r="E10" s="134">
        <v>41273</v>
      </c>
    </row>
    <row r="11" spans="1:11" x14ac:dyDescent="0.3">
      <c r="E11" s="9"/>
    </row>
    <row r="12" spans="1:11" ht="18" x14ac:dyDescent="0.35">
      <c r="A12" s="11" t="s">
        <v>14</v>
      </c>
      <c r="B12" t="s">
        <v>45</v>
      </c>
      <c r="E12" s="9"/>
      <c r="F12" s="73"/>
    </row>
    <row r="13" spans="1:11" x14ac:dyDescent="0.3">
      <c r="B13" t="s">
        <v>46</v>
      </c>
      <c r="E13" s="9"/>
    </row>
    <row r="14" spans="1:11" ht="17.25" customHeight="1" x14ac:dyDescent="0.3">
      <c r="B14" t="s">
        <v>47</v>
      </c>
    </row>
    <row r="15" spans="1:11" ht="17.25" customHeight="1" x14ac:dyDescent="0.3">
      <c r="B15" t="s">
        <v>48</v>
      </c>
    </row>
    <row r="16" spans="1:11" ht="16.5" customHeight="1" x14ac:dyDescent="0.3">
      <c r="D16" t="s">
        <v>35</v>
      </c>
      <c r="E16" t="s">
        <v>36</v>
      </c>
    </row>
    <row r="17" spans="1:6" ht="18" x14ac:dyDescent="0.35">
      <c r="A17" s="12" t="s">
        <v>13</v>
      </c>
      <c r="B17" t="s">
        <v>40</v>
      </c>
      <c r="D17" s="21"/>
      <c r="E17" s="21"/>
      <c r="F17" s="8" t="b">
        <f>IF(D17="FE/FD",(E17*687),IF(D17="PE/PD",(E17*665),IF(D17="AM",(E17*650),IF(D17="LP-CoS-Mdiv",(E17*642),IF(D17="LP",(E17*619))))))</f>
        <v>0</v>
      </c>
    </row>
    <row r="18" spans="1:6" x14ac:dyDescent="0.3">
      <c r="B18" t="s">
        <v>41</v>
      </c>
      <c r="E18" s="14" t="s">
        <v>104</v>
      </c>
    </row>
    <row r="19" spans="1:6" x14ac:dyDescent="0.3">
      <c r="B19" t="s">
        <v>42</v>
      </c>
    </row>
    <row r="20" spans="1:6" ht="9.75" customHeight="1" x14ac:dyDescent="0.3"/>
    <row r="21" spans="1:6" ht="18" x14ac:dyDescent="0.35">
      <c r="A21" s="11" t="s">
        <v>16</v>
      </c>
      <c r="B21" t="s">
        <v>17</v>
      </c>
      <c r="D21" s="21"/>
      <c r="F21" s="8">
        <f>SUM(D21-1)*500</f>
        <v>-500</v>
      </c>
    </row>
    <row r="22" spans="1:6" ht="15" thickBot="1" x14ac:dyDescent="0.35">
      <c r="B22" t="s">
        <v>19</v>
      </c>
      <c r="F22" s="7"/>
    </row>
    <row r="23" spans="1:6" ht="10.5" customHeight="1" thickTop="1" x14ac:dyDescent="0.3"/>
    <row r="24" spans="1:6" ht="18" x14ac:dyDescent="0.35">
      <c r="A24" s="11" t="s">
        <v>51</v>
      </c>
      <c r="B24" s="33" t="s">
        <v>49</v>
      </c>
      <c r="C24" s="33"/>
      <c r="F24" s="136" t="e">
        <f>SUM(F5*F12)+F17+F21</f>
        <v>#N/A</v>
      </c>
    </row>
    <row r="25" spans="1:6" ht="15" customHeight="1" x14ac:dyDescent="0.35">
      <c r="A25" s="11"/>
      <c r="B25" t="s">
        <v>84</v>
      </c>
      <c r="D25" s="74"/>
      <c r="E25" s="35"/>
      <c r="F25" s="137" t="e">
        <f>SUM(D25*F24)</f>
        <v>#N/A</v>
      </c>
    </row>
    <row r="26" spans="1:6" ht="16.2" customHeight="1" x14ac:dyDescent="0.35">
      <c r="A26" s="11"/>
      <c r="B26" s="3" t="s">
        <v>50</v>
      </c>
      <c r="C26" s="3"/>
      <c r="D26" s="74"/>
      <c r="E26" s="34"/>
      <c r="F26" s="137" t="e">
        <f>SUM(D26*F24)</f>
        <v>#N/A</v>
      </c>
    </row>
    <row r="27" spans="1:6" x14ac:dyDescent="0.3">
      <c r="B27" s="3" t="s">
        <v>43</v>
      </c>
      <c r="C27" s="3"/>
      <c r="D27" s="74"/>
      <c r="F27" s="137" t="e">
        <f>SUM(D27*F24)</f>
        <v>#N/A</v>
      </c>
    </row>
    <row r="28" spans="1:6" ht="15" customHeight="1" x14ac:dyDescent="0.3">
      <c r="B28" s="3" t="s">
        <v>44</v>
      </c>
      <c r="C28" s="3"/>
      <c r="D28" s="74"/>
      <c r="F28" s="137" t="e">
        <f>SUM(D28*F24)</f>
        <v>#N/A</v>
      </c>
    </row>
    <row r="29" spans="1:6" ht="14.25" customHeight="1" x14ac:dyDescent="0.3">
      <c r="B29" s="172" t="s">
        <v>60</v>
      </c>
      <c r="C29" s="172"/>
      <c r="D29" s="172"/>
      <c r="E29" s="172"/>
      <c r="F29" s="172"/>
    </row>
    <row r="30" spans="1:6" ht="14.25" customHeight="1" x14ac:dyDescent="0.3">
      <c r="B30" s="172"/>
      <c r="C30" s="172"/>
      <c r="D30" s="172"/>
      <c r="E30" s="172"/>
      <c r="F30" s="172"/>
    </row>
    <row r="31" spans="1:6" ht="14.25" customHeight="1" x14ac:dyDescent="0.3">
      <c r="B31" s="172"/>
      <c r="C31" s="172"/>
      <c r="D31" s="172"/>
      <c r="E31" s="172"/>
      <c r="F31" s="172"/>
    </row>
    <row r="32" spans="1:6" ht="27" customHeight="1" x14ac:dyDescent="0.3">
      <c r="B32" s="172"/>
      <c r="C32" s="172"/>
      <c r="D32" s="172"/>
      <c r="E32" s="172"/>
      <c r="F32" s="172"/>
    </row>
    <row r="33" spans="2:7" ht="14.25" customHeight="1" x14ac:dyDescent="0.3">
      <c r="B33" s="3"/>
      <c r="C33" s="3"/>
      <c r="D33" s="34"/>
      <c r="F33" s="9"/>
    </row>
    <row r="34" spans="2:7" x14ac:dyDescent="0.3">
      <c r="D34" s="169"/>
      <c r="E34" s="169"/>
      <c r="F34" s="169"/>
      <c r="G34" s="169"/>
    </row>
    <row r="35" spans="2:7" x14ac:dyDescent="0.3">
      <c r="D35" s="169"/>
      <c r="E35" s="169"/>
      <c r="F35" s="169"/>
      <c r="G35" s="169"/>
    </row>
    <row r="36" spans="2:7" x14ac:dyDescent="0.3">
      <c r="D36" s="169"/>
      <c r="E36" s="169"/>
      <c r="F36" s="169"/>
      <c r="G36" s="169"/>
    </row>
    <row r="37" spans="2:7" x14ac:dyDescent="0.3">
      <c r="D37" s="169"/>
      <c r="E37" s="169"/>
      <c r="F37" s="169"/>
      <c r="G37" s="169"/>
    </row>
    <row r="38" spans="2:7" x14ac:dyDescent="0.3">
      <c r="D38" s="169"/>
      <c r="E38" s="169"/>
      <c r="F38" s="169"/>
      <c r="G38" s="169"/>
    </row>
    <row r="39" spans="2:7" x14ac:dyDescent="0.3">
      <c r="D39" s="169"/>
      <c r="E39" s="169"/>
      <c r="F39" s="169"/>
      <c r="G39" s="169"/>
    </row>
  </sheetData>
  <sheetProtection sheet="1" selectLockedCells="1"/>
  <mergeCells count="11">
    <mergeCell ref="D37:G37"/>
    <mergeCell ref="D38:G38"/>
    <mergeCell ref="D39:G39"/>
    <mergeCell ref="A2:F2"/>
    <mergeCell ref="A4:F4"/>
    <mergeCell ref="B29:F32"/>
    <mergeCell ref="D1:F1"/>
    <mergeCell ref="B3:F3"/>
    <mergeCell ref="D34:G34"/>
    <mergeCell ref="D35:G35"/>
    <mergeCell ref="D36:G36"/>
  </mergeCells>
  <dataValidations count="1">
    <dataValidation type="list" allowBlank="1" showInputMessage="1" showErrorMessage="1" sqref="D17" xr:uid="{25935D71-17DE-460B-B35F-9F13C92EEA6C}">
      <formula1>$D$5:$D$10</formula1>
    </dataValidation>
  </dataValidations>
  <pageMargins left="0.57927083333333329" right="0.55333333333333334" top="0.75" bottom="0.75" header="0.3" footer="0.3"/>
  <pageSetup scale="77" fitToHeight="0" orientation="portrait" r:id="rId1"/>
  <headerFooter>
    <oddFooter>&amp;L&amp;D&amp;RPage 2</oddFooter>
  </headerFooter>
  <ignoredErrors>
    <ignoredError sqref="F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1F7E7-E5FC-4AE6-80CD-FA9B6741E355}">
  <sheetPr codeName="Sheet3">
    <tabColor rgb="FFFF0000"/>
    <pageSetUpPr fitToPage="1"/>
  </sheetPr>
  <dimension ref="A1:H35"/>
  <sheetViews>
    <sheetView view="pageLayout" zoomScaleNormal="100" workbookViewId="0">
      <selection activeCell="D8" sqref="D8"/>
    </sheetView>
  </sheetViews>
  <sheetFormatPr defaultRowHeight="14.4" x14ac:dyDescent="0.3"/>
  <cols>
    <col min="1" max="1" width="4.44140625" customWidth="1"/>
    <col min="2" max="2" width="57.5546875" customWidth="1"/>
    <col min="3" max="3" width="3.88671875" customWidth="1"/>
    <col min="4" max="4" width="16.33203125" customWidth="1"/>
    <col min="5" max="5" width="15.109375" customWidth="1"/>
    <col min="6" max="6" width="16.33203125" customWidth="1"/>
    <col min="7" max="7" width="6.6640625" customWidth="1"/>
    <col min="8" max="8" width="10" customWidth="1"/>
  </cols>
  <sheetData>
    <row r="1" spans="1:8" ht="15" thickBot="1" x14ac:dyDescent="0.35">
      <c r="A1" t="s">
        <v>57</v>
      </c>
      <c r="B1" s="16"/>
      <c r="C1" s="16"/>
      <c r="D1" s="167" t="s">
        <v>79</v>
      </c>
      <c r="E1" s="167"/>
      <c r="F1" s="167"/>
    </row>
    <row r="2" spans="1:8" ht="15" thickTop="1" x14ac:dyDescent="0.3">
      <c r="B2" s="175" t="s">
        <v>98</v>
      </c>
      <c r="C2" s="175"/>
      <c r="D2" s="175"/>
      <c r="E2" s="175"/>
      <c r="F2" s="175"/>
    </row>
    <row r="3" spans="1:8" ht="22.5" customHeight="1" x14ac:dyDescent="0.35">
      <c r="B3" s="176" t="s">
        <v>68</v>
      </c>
      <c r="C3" s="176"/>
      <c r="D3" s="176"/>
      <c r="E3" s="176"/>
      <c r="F3" s="176"/>
    </row>
    <row r="4" spans="1:8" ht="30.6" customHeight="1" x14ac:dyDescent="0.3">
      <c r="B4" s="177" t="s">
        <v>75</v>
      </c>
      <c r="C4" s="177"/>
      <c r="D4" s="177"/>
      <c r="E4" s="177"/>
      <c r="F4" s="177"/>
    </row>
    <row r="5" spans="1:8" ht="24" customHeight="1" thickBot="1" x14ac:dyDescent="0.35">
      <c r="B5" s="40" t="s">
        <v>124</v>
      </c>
      <c r="C5" s="42"/>
      <c r="D5" s="116" t="s">
        <v>77</v>
      </c>
      <c r="E5" s="22"/>
      <c r="F5" s="117" t="s">
        <v>77</v>
      </c>
    </row>
    <row r="6" spans="1:8" ht="33" customHeight="1" thickTop="1" x14ac:dyDescent="0.3">
      <c r="A6" s="131" t="s">
        <v>29</v>
      </c>
      <c r="B6" s="23" t="s">
        <v>107</v>
      </c>
      <c r="C6" s="43"/>
      <c r="D6" s="5"/>
      <c r="E6" s="5"/>
      <c r="F6" s="76"/>
      <c r="G6" s="37"/>
      <c r="H6" s="38"/>
    </row>
    <row r="7" spans="1:8" ht="33" customHeight="1" x14ac:dyDescent="0.3">
      <c r="B7" s="126" t="s">
        <v>102</v>
      </c>
      <c r="C7" s="44"/>
      <c r="D7" s="77">
        <v>0</v>
      </c>
      <c r="E7" s="15"/>
      <c r="F7" s="25"/>
      <c r="G7" s="36"/>
      <c r="H7" s="36"/>
    </row>
    <row r="8" spans="1:8" ht="48" customHeight="1" x14ac:dyDescent="0.3">
      <c r="B8" s="26" t="s">
        <v>134</v>
      </c>
      <c r="C8" s="45"/>
      <c r="D8" s="77">
        <v>0</v>
      </c>
      <c r="E8" s="17" t="s">
        <v>32</v>
      </c>
      <c r="F8" s="27"/>
    </row>
    <row r="9" spans="1:8" ht="46.95" customHeight="1" x14ac:dyDescent="0.3">
      <c r="B9" s="26" t="s">
        <v>105</v>
      </c>
      <c r="C9" s="46"/>
      <c r="D9" s="77">
        <v>0</v>
      </c>
      <c r="E9" s="18" t="s">
        <v>32</v>
      </c>
      <c r="F9" s="27"/>
    </row>
    <row r="10" spans="1:8" ht="46.95" customHeight="1" x14ac:dyDescent="0.3">
      <c r="B10" s="26" t="s">
        <v>110</v>
      </c>
      <c r="C10" s="46"/>
      <c r="D10" s="77"/>
      <c r="E10" s="18" t="s">
        <v>32</v>
      </c>
      <c r="F10" s="27"/>
    </row>
    <row r="11" spans="1:8" ht="43.95" customHeight="1" x14ac:dyDescent="0.3">
      <c r="B11" s="26" t="s">
        <v>116</v>
      </c>
      <c r="C11" s="45"/>
      <c r="D11" s="77">
        <v>0</v>
      </c>
      <c r="E11" s="18" t="s">
        <v>32</v>
      </c>
      <c r="F11" s="27"/>
    </row>
    <row r="12" spans="1:8" ht="37.5" customHeight="1" x14ac:dyDescent="0.3">
      <c r="B12" s="26" t="s">
        <v>112</v>
      </c>
      <c r="C12" s="45"/>
      <c r="D12" s="77">
        <v>0</v>
      </c>
      <c r="E12" s="18" t="s">
        <v>33</v>
      </c>
      <c r="F12" s="27"/>
    </row>
    <row r="13" spans="1:8" ht="19.5" customHeight="1" x14ac:dyDescent="0.3">
      <c r="B13" s="41" t="s">
        <v>117</v>
      </c>
      <c r="C13" s="47"/>
      <c r="D13" s="118">
        <f>SUM(D8:D12)</f>
        <v>0</v>
      </c>
      <c r="E13" s="6"/>
      <c r="F13" s="24">
        <f>D13</f>
        <v>0</v>
      </c>
    </row>
    <row r="14" spans="1:8" ht="32.25" customHeight="1" x14ac:dyDescent="0.3">
      <c r="B14" s="28" t="s">
        <v>129</v>
      </c>
      <c r="C14" s="48"/>
      <c r="D14" s="4"/>
      <c r="E14" s="4"/>
      <c r="F14" s="78">
        <v>0</v>
      </c>
    </row>
    <row r="15" spans="1:8" ht="25.5" customHeight="1" x14ac:dyDescent="0.3">
      <c r="B15" s="29" t="s">
        <v>106</v>
      </c>
      <c r="C15" s="49"/>
      <c r="D15" s="4"/>
      <c r="E15" s="39"/>
      <c r="F15" s="19">
        <f>SUM(F6-F13)+F14</f>
        <v>0</v>
      </c>
    </row>
    <row r="16" spans="1:8" ht="25.5" customHeight="1" x14ac:dyDescent="0.3">
      <c r="B16" s="30"/>
      <c r="C16" s="20"/>
      <c r="D16" s="31" t="s">
        <v>31</v>
      </c>
      <c r="E16" s="75">
        <v>0</v>
      </c>
      <c r="F16" s="32" t="e">
        <f>SUM(F15/E16)</f>
        <v>#DIV/0!</v>
      </c>
    </row>
    <row r="17" spans="2:7" ht="24.75" customHeight="1" x14ac:dyDescent="0.3">
      <c r="B17" s="178" t="s">
        <v>101</v>
      </c>
      <c r="C17" s="178"/>
      <c r="D17" s="178"/>
      <c r="E17" s="178"/>
      <c r="F17" s="178"/>
    </row>
    <row r="18" spans="2:7" x14ac:dyDescent="0.3">
      <c r="D18" s="169"/>
      <c r="E18" s="169"/>
      <c r="F18" s="169"/>
      <c r="G18" s="169"/>
    </row>
    <row r="19" spans="2:7" x14ac:dyDescent="0.3">
      <c r="B19" t="s">
        <v>87</v>
      </c>
      <c r="D19" s="169" t="s">
        <v>96</v>
      </c>
      <c r="E19" s="169"/>
      <c r="F19" s="169"/>
      <c r="G19" s="169"/>
    </row>
    <row r="20" spans="2:7" x14ac:dyDescent="0.3">
      <c r="B20" t="s">
        <v>88</v>
      </c>
      <c r="D20" s="169" t="s">
        <v>93</v>
      </c>
      <c r="E20" s="169"/>
      <c r="F20" s="169"/>
      <c r="G20" s="169"/>
    </row>
    <row r="21" spans="2:7" x14ac:dyDescent="0.3">
      <c r="B21" t="s">
        <v>89</v>
      </c>
      <c r="D21" s="169" t="s">
        <v>94</v>
      </c>
      <c r="E21" s="169"/>
      <c r="F21" s="169"/>
      <c r="G21" s="169"/>
    </row>
    <row r="22" spans="2:7" x14ac:dyDescent="0.3">
      <c r="B22" t="s">
        <v>90</v>
      </c>
      <c r="D22" s="169" t="s">
        <v>95</v>
      </c>
      <c r="E22" s="169"/>
      <c r="F22" s="169"/>
      <c r="G22" s="169"/>
    </row>
    <row r="23" spans="2:7" x14ac:dyDescent="0.3">
      <c r="D23" s="169"/>
      <c r="E23" s="169"/>
      <c r="F23" s="169"/>
      <c r="G23" s="169"/>
    </row>
    <row r="24" spans="2:7" x14ac:dyDescent="0.3">
      <c r="B24" s="20"/>
      <c r="D24" s="174"/>
      <c r="E24" s="174"/>
      <c r="F24" s="174"/>
      <c r="G24" s="174"/>
    </row>
    <row r="25" spans="2:7" x14ac:dyDescent="0.3">
      <c r="B25" s="173" t="s">
        <v>91</v>
      </c>
      <c r="D25" s="173" t="s">
        <v>92</v>
      </c>
      <c r="E25" s="173"/>
      <c r="F25" s="173"/>
      <c r="G25" s="173"/>
    </row>
    <row r="26" spans="2:7" x14ac:dyDescent="0.3">
      <c r="B26" s="169"/>
      <c r="D26" s="169"/>
      <c r="E26" s="169"/>
      <c r="F26" s="169"/>
      <c r="G26" s="169"/>
    </row>
    <row r="27" spans="2:7" x14ac:dyDescent="0.3">
      <c r="D27" s="169"/>
      <c r="E27" s="169"/>
      <c r="F27" s="169"/>
      <c r="G27" s="169"/>
    </row>
    <row r="28" spans="2:7" x14ac:dyDescent="0.3">
      <c r="D28" s="169"/>
      <c r="E28" s="169"/>
      <c r="F28" s="169"/>
      <c r="G28" s="169"/>
    </row>
    <row r="29" spans="2:7" x14ac:dyDescent="0.3">
      <c r="D29" s="169"/>
      <c r="E29" s="169"/>
      <c r="F29" s="169"/>
      <c r="G29" s="169"/>
    </row>
    <row r="30" spans="2:7" x14ac:dyDescent="0.3">
      <c r="D30" s="169"/>
      <c r="E30" s="169"/>
      <c r="F30" s="169"/>
      <c r="G30" s="169"/>
    </row>
    <row r="31" spans="2:7" x14ac:dyDescent="0.3">
      <c r="D31" s="169"/>
      <c r="E31" s="169"/>
      <c r="F31" s="169"/>
      <c r="G31" s="169"/>
    </row>
    <row r="32" spans="2:7" x14ac:dyDescent="0.3">
      <c r="D32" s="169"/>
      <c r="E32" s="169"/>
      <c r="F32" s="169"/>
      <c r="G32" s="169"/>
    </row>
    <row r="33" spans="4:7" x14ac:dyDescent="0.3">
      <c r="D33" s="169"/>
      <c r="E33" s="169"/>
      <c r="F33" s="169"/>
      <c r="G33" s="169"/>
    </row>
    <row r="34" spans="4:7" x14ac:dyDescent="0.3">
      <c r="D34" s="169"/>
      <c r="E34" s="169"/>
      <c r="F34" s="169"/>
      <c r="G34" s="169"/>
    </row>
    <row r="35" spans="4:7" x14ac:dyDescent="0.3">
      <c r="D35" s="169"/>
      <c r="E35" s="169"/>
      <c r="F35" s="169"/>
      <c r="G35" s="169"/>
    </row>
  </sheetData>
  <sheetProtection sheet="1" selectLockedCells="1"/>
  <mergeCells count="23">
    <mergeCell ref="D1:F1"/>
    <mergeCell ref="B2:F2"/>
    <mergeCell ref="B3:F3"/>
    <mergeCell ref="B4:F4"/>
    <mergeCell ref="B17:F17"/>
    <mergeCell ref="B25:B26"/>
    <mergeCell ref="D25:G26"/>
    <mergeCell ref="D33:G33"/>
    <mergeCell ref="D34:G34"/>
    <mergeCell ref="D18:G18"/>
    <mergeCell ref="D31:G31"/>
    <mergeCell ref="D19:G19"/>
    <mergeCell ref="D20:G20"/>
    <mergeCell ref="D21:G21"/>
    <mergeCell ref="D22:G22"/>
    <mergeCell ref="D23:G23"/>
    <mergeCell ref="D24:G24"/>
    <mergeCell ref="D35:G35"/>
    <mergeCell ref="D27:G27"/>
    <mergeCell ref="D28:G28"/>
    <mergeCell ref="D29:G29"/>
    <mergeCell ref="D30:G30"/>
    <mergeCell ref="D32:G32"/>
  </mergeCells>
  <pageMargins left="0.57927083333333329" right="0.55333333333333334" top="0.75" bottom="0.75" header="0.3" footer="0.3"/>
  <pageSetup scale="78" fitToHeight="0" orientation="portrait" r:id="rId1"/>
  <headerFooter>
    <oddFooter>&amp;L&amp;D&amp;RPage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91E8-BFA6-4690-B35C-7EE65C092A53}">
  <sheetPr codeName="Sheet4">
    <tabColor rgb="FF00B050"/>
    <pageSetUpPr fitToPage="1"/>
  </sheetPr>
  <dimension ref="A1:H26"/>
  <sheetViews>
    <sheetView view="pageLayout" zoomScaleNormal="100" workbookViewId="0">
      <selection activeCell="D8" sqref="D8"/>
    </sheetView>
  </sheetViews>
  <sheetFormatPr defaultRowHeight="14.4" x14ac:dyDescent="0.3"/>
  <cols>
    <col min="1" max="1" width="4.44140625" customWidth="1"/>
    <col min="2" max="2" width="57.5546875" customWidth="1"/>
    <col min="3" max="3" width="3.88671875" customWidth="1"/>
    <col min="4" max="4" width="16.33203125" customWidth="1"/>
    <col min="5" max="5" width="15.109375" customWidth="1"/>
    <col min="6" max="6" width="16.6640625" customWidth="1"/>
    <col min="7" max="7" width="6.6640625" customWidth="1"/>
    <col min="8" max="8" width="10" customWidth="1"/>
  </cols>
  <sheetData>
    <row r="1" spans="1:8" ht="15" thickBot="1" x14ac:dyDescent="0.35">
      <c r="A1" t="s">
        <v>103</v>
      </c>
      <c r="B1" s="16"/>
      <c r="C1" s="16"/>
      <c r="D1" s="167" t="s">
        <v>79</v>
      </c>
      <c r="E1" s="167"/>
      <c r="F1" s="167"/>
    </row>
    <row r="2" spans="1:8" ht="15.6" customHeight="1" thickTop="1" x14ac:dyDescent="0.3">
      <c r="B2" s="175" t="s">
        <v>100</v>
      </c>
      <c r="C2" s="175"/>
      <c r="D2" s="175"/>
      <c r="E2" s="175"/>
      <c r="F2" s="175"/>
    </row>
    <row r="3" spans="1:8" ht="22.5" customHeight="1" x14ac:dyDescent="0.35">
      <c r="B3" s="176" t="s">
        <v>99</v>
      </c>
      <c r="C3" s="176"/>
      <c r="D3" s="176"/>
      <c r="E3" s="176"/>
      <c r="F3" s="176"/>
    </row>
    <row r="4" spans="1:8" ht="17.399999999999999" customHeight="1" x14ac:dyDescent="0.3">
      <c r="B4" s="180" t="s">
        <v>86</v>
      </c>
      <c r="C4" s="180"/>
      <c r="D4" s="180"/>
      <c r="E4" s="180"/>
      <c r="F4" s="180"/>
    </row>
    <row r="5" spans="1:8" ht="24" customHeight="1" thickBot="1" x14ac:dyDescent="0.35">
      <c r="B5" s="40" t="s">
        <v>124</v>
      </c>
      <c r="C5" s="42"/>
      <c r="D5" s="116" t="s">
        <v>77</v>
      </c>
      <c r="E5" s="22"/>
      <c r="F5" s="117" t="s">
        <v>77</v>
      </c>
    </row>
    <row r="6" spans="1:8" ht="33" customHeight="1" thickTop="1" x14ac:dyDescent="0.3">
      <c r="A6" s="131" t="s">
        <v>29</v>
      </c>
      <c r="B6" s="23" t="s">
        <v>108</v>
      </c>
      <c r="C6" s="43"/>
      <c r="D6" s="5"/>
      <c r="E6" s="5"/>
      <c r="F6" s="128"/>
      <c r="G6" s="37"/>
      <c r="H6" s="38"/>
    </row>
    <row r="7" spans="1:8" ht="33" customHeight="1" x14ac:dyDescent="0.3">
      <c r="B7" s="126" t="s">
        <v>85</v>
      </c>
      <c r="C7" s="44"/>
      <c r="D7" s="128"/>
      <c r="E7" s="5"/>
      <c r="F7" s="25"/>
      <c r="G7" s="36"/>
      <c r="H7" s="36"/>
    </row>
    <row r="8" spans="1:8" ht="48" customHeight="1" x14ac:dyDescent="0.3">
      <c r="B8" s="26" t="s">
        <v>130</v>
      </c>
      <c r="C8" s="45"/>
      <c r="D8" s="128"/>
      <c r="E8" s="17" t="s">
        <v>32</v>
      </c>
      <c r="F8" s="27"/>
    </row>
    <row r="9" spans="1:8" ht="45.6" customHeight="1" x14ac:dyDescent="0.3">
      <c r="B9" s="26" t="s">
        <v>105</v>
      </c>
      <c r="C9" s="46"/>
      <c r="D9" s="128"/>
      <c r="E9" s="18" t="s">
        <v>32</v>
      </c>
      <c r="F9" s="27"/>
    </row>
    <row r="10" spans="1:8" ht="45.6" customHeight="1" x14ac:dyDescent="0.3">
      <c r="B10" s="26" t="s">
        <v>110</v>
      </c>
      <c r="C10" s="46"/>
      <c r="D10" s="128"/>
      <c r="E10" s="18" t="s">
        <v>32</v>
      </c>
      <c r="F10" s="27"/>
    </row>
    <row r="11" spans="1:8" ht="38.4" customHeight="1" x14ac:dyDescent="0.3">
      <c r="B11" s="26" t="s">
        <v>111</v>
      </c>
      <c r="C11" s="45"/>
      <c r="D11" s="128"/>
      <c r="E11" s="18" t="s">
        <v>32</v>
      </c>
      <c r="F11" s="27"/>
    </row>
    <row r="12" spans="1:8" ht="37.5" customHeight="1" x14ac:dyDescent="0.3">
      <c r="B12" s="26" t="s">
        <v>112</v>
      </c>
      <c r="C12" s="45"/>
      <c r="D12" s="128"/>
      <c r="E12" s="18" t="s">
        <v>33</v>
      </c>
      <c r="F12" s="27"/>
    </row>
    <row r="13" spans="1:8" ht="19.5" customHeight="1" x14ac:dyDescent="0.3">
      <c r="B13" s="41" t="s">
        <v>114</v>
      </c>
      <c r="C13" s="47"/>
      <c r="D13" s="128"/>
      <c r="E13" s="129" t="s">
        <v>97</v>
      </c>
      <c r="F13" s="128"/>
    </row>
    <row r="14" spans="1:8" ht="32.25" customHeight="1" x14ac:dyDescent="0.3">
      <c r="B14" s="28" t="s">
        <v>113</v>
      </c>
      <c r="C14" s="48"/>
      <c r="D14" s="4"/>
      <c r="E14" s="4"/>
      <c r="F14" s="128"/>
    </row>
    <row r="15" spans="1:8" ht="25.5" customHeight="1" x14ac:dyDescent="0.3">
      <c r="B15" s="29" t="s">
        <v>115</v>
      </c>
      <c r="C15" s="49"/>
      <c r="D15" s="4"/>
      <c r="E15" s="39"/>
      <c r="F15" s="128"/>
    </row>
    <row r="16" spans="1:8" ht="25.5" customHeight="1" x14ac:dyDescent="0.3">
      <c r="B16" s="30"/>
      <c r="C16" s="20"/>
      <c r="D16" s="31" t="s">
        <v>109</v>
      </c>
      <c r="E16" s="130"/>
      <c r="F16" s="128"/>
    </row>
    <row r="17" spans="2:7" ht="24.75" customHeight="1" x14ac:dyDescent="0.3">
      <c r="B17" s="179" t="s">
        <v>30</v>
      </c>
      <c r="C17" s="179"/>
      <c r="D17" s="179"/>
      <c r="E17" s="179"/>
      <c r="F17" s="179"/>
    </row>
    <row r="19" spans="2:7" x14ac:dyDescent="0.3">
      <c r="B19" t="s">
        <v>87</v>
      </c>
      <c r="D19" s="169" t="s">
        <v>96</v>
      </c>
      <c r="E19" s="169"/>
      <c r="F19" s="169"/>
      <c r="G19" s="169"/>
    </row>
    <row r="20" spans="2:7" x14ac:dyDescent="0.3">
      <c r="B20" t="s">
        <v>88</v>
      </c>
      <c r="D20" s="169" t="s">
        <v>93</v>
      </c>
      <c r="E20" s="169"/>
      <c r="F20" s="169"/>
      <c r="G20" s="169"/>
    </row>
    <row r="21" spans="2:7" x14ac:dyDescent="0.3">
      <c r="B21" t="s">
        <v>89</v>
      </c>
      <c r="D21" s="169" t="s">
        <v>94</v>
      </c>
      <c r="E21" s="169"/>
      <c r="F21" s="169"/>
      <c r="G21" s="169"/>
    </row>
    <row r="22" spans="2:7" x14ac:dyDescent="0.3">
      <c r="B22" t="s">
        <v>90</v>
      </c>
      <c r="D22" s="169" t="s">
        <v>95</v>
      </c>
      <c r="E22" s="169"/>
      <c r="F22" s="169"/>
      <c r="G22" s="169"/>
    </row>
    <row r="23" spans="2:7" x14ac:dyDescent="0.3">
      <c r="D23" s="127"/>
      <c r="E23" s="127"/>
      <c r="F23" s="127"/>
      <c r="G23" s="127"/>
    </row>
    <row r="24" spans="2:7" x14ac:dyDescent="0.3">
      <c r="B24" s="20"/>
      <c r="D24" s="174"/>
      <c r="E24" s="174"/>
      <c r="F24" s="174"/>
      <c r="G24" s="174"/>
    </row>
    <row r="25" spans="2:7" x14ac:dyDescent="0.3">
      <c r="B25" s="173" t="s">
        <v>91</v>
      </c>
      <c r="D25" s="169" t="s">
        <v>92</v>
      </c>
      <c r="E25" s="169"/>
      <c r="F25" s="169"/>
      <c r="G25" s="169"/>
    </row>
    <row r="26" spans="2:7" x14ac:dyDescent="0.3">
      <c r="B26" s="169"/>
      <c r="D26" s="169"/>
      <c r="E26" s="169"/>
      <c r="F26" s="169"/>
      <c r="G26" s="169"/>
    </row>
  </sheetData>
  <sheetProtection sheet="1" selectLockedCells="1"/>
  <mergeCells count="12">
    <mergeCell ref="D24:G24"/>
    <mergeCell ref="D25:G26"/>
    <mergeCell ref="D1:F1"/>
    <mergeCell ref="B2:F2"/>
    <mergeCell ref="B3:F3"/>
    <mergeCell ref="B17:F17"/>
    <mergeCell ref="B4:F4"/>
    <mergeCell ref="B25:B26"/>
    <mergeCell ref="D20:G20"/>
    <mergeCell ref="D21:G21"/>
    <mergeCell ref="D22:G22"/>
    <mergeCell ref="D19:G19"/>
  </mergeCells>
  <pageMargins left="0.57927083333333329" right="0.55333333333333334" top="0.75" bottom="0.75" header="0.3" footer="0.3"/>
  <pageSetup scale="78" fitToHeight="0" orientation="portrait" r:id="rId1"/>
  <headerFooter>
    <oddFooter>&amp;L&amp;D&amp;RPage 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6c6a69-c248-4b61-ac48-eaaeb58964e1">
      <Terms xmlns="http://schemas.microsoft.com/office/infopath/2007/PartnerControls"/>
    </lcf76f155ced4ddcb4097134ff3c332f>
    <TaxCatchAll xmlns="8b612fe0-43fc-4c15-a648-35d2ca5824b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A3CDA8DB2C6D458FE3E760D7FF9711" ma:contentTypeVersion="15" ma:contentTypeDescription="Create a new document." ma:contentTypeScope="" ma:versionID="2556d2473df9989384d88a5ac1772894">
  <xsd:schema xmlns:xsd="http://www.w3.org/2001/XMLSchema" xmlns:xs="http://www.w3.org/2001/XMLSchema" xmlns:p="http://schemas.microsoft.com/office/2006/metadata/properties" xmlns:ns2="be6c6a69-c248-4b61-ac48-eaaeb58964e1" xmlns:ns3="8b612fe0-43fc-4c15-a648-35d2ca5824bc" targetNamespace="http://schemas.microsoft.com/office/2006/metadata/properties" ma:root="true" ma:fieldsID="ab21bb59ae8f7e3ccad5a643a6b8da9a" ns2:_="" ns3:_="">
    <xsd:import namespace="be6c6a69-c248-4b61-ac48-eaaeb58964e1"/>
    <xsd:import namespace="8b612fe0-43fc-4c15-a648-35d2ca582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c6a69-c248-4b61-ac48-eaaeb5896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4e610d4-51f2-4758-8aca-272f53a976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12fe0-43fc-4c15-a648-35d2ca5824b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97461f5-141c-4023-9c4f-405cd4daafab}" ma:internalName="TaxCatchAll" ma:showField="CatchAllData" ma:web="8b612fe0-43fc-4c15-a648-35d2ca5824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CD09ED-1460-4DB9-824C-77FF1CF498D3}">
  <ds:schemaRefs>
    <ds:schemaRef ds:uri="http://schemas.microsoft.com/office/2006/metadata/properties"/>
    <ds:schemaRef ds:uri="http://schemas.microsoft.com/office/infopath/2007/PartnerControls"/>
    <ds:schemaRef ds:uri="be6c6a69-c248-4b61-ac48-eaaeb58964e1"/>
    <ds:schemaRef ds:uri="8b612fe0-43fc-4c15-a648-35d2ca5824bc"/>
  </ds:schemaRefs>
</ds:datastoreItem>
</file>

<file path=customXml/itemProps2.xml><?xml version="1.0" encoding="utf-8"?>
<ds:datastoreItem xmlns:ds="http://schemas.openxmlformats.org/officeDocument/2006/customXml" ds:itemID="{DCFCE46A-FE1B-4750-9863-24496F820D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8F699-968D-40D9-B9D0-8C7F4C381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6c6a69-c248-4b61-ac48-eaaeb58964e1"/>
    <ds:schemaRef ds:uri="8b612fe0-43fc-4c15-a648-35d2ca582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Compensation Report</vt:lpstr>
      <vt:lpstr>Worksheet-Min.Salary</vt:lpstr>
      <vt:lpstr>Worksheet-Payroll-Excel version</vt:lpstr>
      <vt:lpstr>Payroll Worksheet-Print version</vt:lpstr>
      <vt:lpstr>'Compensation Report'!Print_Area</vt:lpstr>
      <vt:lpstr>'Payroll Worksheet-Print version'!Print_Area</vt:lpstr>
      <vt:lpstr>'Worksheet-Payroll-Excel version'!Print_Area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</dc:creator>
  <cp:lastModifiedBy>Julie Valeski</cp:lastModifiedBy>
  <cp:lastPrinted>2018-07-26T13:43:00Z</cp:lastPrinted>
  <dcterms:created xsi:type="dcterms:W3CDTF">2010-09-13T19:57:53Z</dcterms:created>
  <dcterms:modified xsi:type="dcterms:W3CDTF">2025-08-06T15:49:57Z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0x010100A2A3CDA8DB2C6D458FE3E760D7FF9711</vt:lpwstr>
  </property>
  <property fmtid="{D5CDD505-2E9C-101B-9397-08002B2CF9AE}" pid="3" name="Order">
    <vt:r8>5743800</vt:r8>
  </property>
  <property fmtid="{D5CDD505-2E9C-101B-9397-08002B2CF9AE}" pid="4" name="MediaServiceImageTags">
    <vt:lpwstr/>
  </property>
</Properties>
</file>